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0" firstSheet="1" activeTab="19"/>
  </bookViews>
  <sheets>
    <sheet name="Define" sheetId="1" state="hidden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 " sheetId="16" r:id="rId16"/>
    <sheet name="表十五" sheetId="17" r:id="rId17"/>
    <sheet name="表十六" sheetId="18" r:id="rId18"/>
    <sheet name="表十七" sheetId="19" r:id="rId19"/>
    <sheet name="表十八" sheetId="20" r:id="rId20"/>
    <sheet name="表十九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'[8]中央'!#REF!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'[9]PKx'!$A$1:$AP$622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'[10]P1012001'!$A$6:$E$117</definedName>
    <definedName name="gxxe20032">'[12]P1012001'!$A$6:$E$117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localSheetId="0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'[1]国家'!#REF!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'[16]'!$A$15</definedName>
    <definedName name="地区名称">'[17]封面'!$B$2:$B$6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'[18]调用表'!$B$3:$B$125</definedName>
    <definedName name="철구사업본부">#REF!</definedName>
    <definedName name="类型">#REF!</definedName>
    <definedName name="全额差额比例">'[19]C01-1'!#REF!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'[20]C01-1'!#REF!</definedName>
    <definedName name="位次d" localSheetId="0">#REF!</definedName>
    <definedName name="位次d">'[21]四月份月报'!#REF!</definedName>
    <definedName name="五、农业生产资料价格总指数〈_〉">'[22]五、国内贸易'!$A$31</definedName>
    <definedName name="乡镇办">#REF!</definedName>
    <definedName name="性别" localSheetId="0">#REF!</definedName>
    <definedName name="性别">'[23]基础编码'!$H$2:$H$3</definedName>
    <definedName name="学历" localSheetId="0">#REF!</definedName>
    <definedName name="学历">'[23]基础编码'!$S$2:$S$9</definedName>
    <definedName name="支出">'[25]P1012001'!$A$6:$E$117</definedName>
    <definedName name="_xlnm.Print_Area" localSheetId="6">'表五'!$A$1:$E$37</definedName>
    <definedName name="a" localSheetId="2">#REF!</definedName>
    <definedName name="aa" localSheetId="2">#REF!</definedName>
    <definedName name="data" localSheetId="2">#REF!</definedName>
    <definedName name="database2" localSheetId="2">#REF!</definedName>
    <definedName name="database3" localSheetId="2">#REF!</definedName>
    <definedName name="gxxe2003" localSheetId="2">'[11]P1012001'!$A$6:$E$117</definedName>
    <definedName name="hhhh" localSheetId="2">#REF!</definedName>
    <definedName name="kkkk" localSheetId="2">#REF!</definedName>
    <definedName name="_xlnm.Print_Area" localSheetId="2">'表一'!$A$1:$F$39</definedName>
    <definedName name="sheet33" localSheetId="2">#REF!</definedName>
    <definedName name="财政供养" localSheetId="2">#REF!</definedName>
    <definedName name="常常" localSheetId="2">#REF!</definedName>
    <definedName name="还有" localSheetId="2">#REF!</definedName>
    <definedName name="汇率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23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双甭0202" localSheetId="2">#REF!</definedName>
    <definedName name="乡镇办" localSheetId="2">#REF!</definedName>
    <definedName name="性别" localSheetId="2">'[24]基础编码'!$H$2:$H$3</definedName>
    <definedName name="学历" localSheetId="2">'[24]基础编码'!$S$2:$S$9</definedName>
    <definedName name="\q" localSheetId="3">#REF!</definedName>
    <definedName name="\z" localSheetId="3">#REF!</definedName>
    <definedName name="_124sq" localSheetId="3">#REF!</definedName>
    <definedName name="_212双清" localSheetId="3">#REF!</definedName>
    <definedName name="_226sq" localSheetId="3">#REF!</definedName>
    <definedName name="_5双清" localSheetId="3">#REF!</definedName>
    <definedName name="a" localSheetId="3">#REF!</definedName>
    <definedName name="aa" localSheetId="3">#REF!</definedName>
    <definedName name="data" localSheetId="3">#REF!</definedName>
    <definedName name="database2" localSheetId="3">#REF!</definedName>
    <definedName name="database3" localSheetId="3">#REF!</definedName>
    <definedName name="gxxe2003" localSheetId="3">'[11]P1012001'!$A$6:$E$117</definedName>
    <definedName name="gxxe20032" localSheetId="3">'[11]P1012001'!$A$6:$E$117</definedName>
    <definedName name="hhhh" localSheetId="3">#REF!</definedName>
    <definedName name="kkkk" localSheetId="3">#REF!</definedName>
    <definedName name="_xlnm.Print_Area" localSheetId="3">'表二'!$A$1:$F$30</definedName>
    <definedName name="Print_Area_MI" localSheetId="3">#REF!</definedName>
    <definedName name="Sheet1" localSheetId="3">#REF!</definedName>
    <definedName name="sheet33" localSheetId="3">#REF!</definedName>
    <definedName name="财政供养" localSheetId="3">#REF!</definedName>
    <definedName name="常常" localSheetId="3">#REF!</definedName>
    <definedName name="还有" localSheetId="3">#REF!</definedName>
    <definedName name="汇率" localSheetId="3">#REF!</definedName>
    <definedName name="全额差额比例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23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双甭0202" localSheetId="3">#REF!</definedName>
    <definedName name="双清" localSheetId="3">#REF!</definedName>
    <definedName name="双清1231" localSheetId="3">#REF!</definedName>
    <definedName name="四季度" localSheetId="3">#REF!</definedName>
    <definedName name="位次d" localSheetId="3">#REF!</definedName>
    <definedName name="五、农业生产资料价格总指数〈_〉" localSheetId="3">'[26]五、国内贸易'!$A$31</definedName>
    <definedName name="乡镇办" localSheetId="3">#REF!</definedName>
    <definedName name="性别" localSheetId="3">'[24]基础编码'!$H$2:$H$3</definedName>
    <definedName name="学历" localSheetId="3">'[24]基础编码'!$S$2:$S$9</definedName>
    <definedName name="支出" localSheetId="3">'[11]P1012001'!$A$6:$E$117</definedName>
    <definedName name="_xlnm.Print_Area" localSheetId="4">'表三'!$A$1:$F$494</definedName>
    <definedName name="_xlnm.Print_Titles" localSheetId="6">'表五'!$2:$6</definedName>
    <definedName name="_xlnm.Print_Titles" localSheetId="4">'表三'!$3:$6</definedName>
  </definedNames>
  <calcPr fullCalcOnLoad="1"/>
</workbook>
</file>

<file path=xl/sharedStrings.xml><?xml version="1.0" encoding="utf-8"?>
<sst xmlns="http://schemas.openxmlformats.org/spreadsheetml/2006/main" count="1853" uniqueCount="1478">
  <si>
    <t>CF_HZ=</t>
  </si>
  <si>
    <t>农口系统</t>
  </si>
  <si>
    <t>CF_OBJECT=</t>
  </si>
  <si>
    <t>I:\2014年财政预算（草案）\2014年财政预算草案（2014年1月26日）\双清区2014年预算总表（草案）20140120.XLS</t>
  </si>
  <si>
    <t>目　　　录</t>
  </si>
  <si>
    <t>表一：2023年邵阳市大祥区一般公共预算收入表</t>
  </si>
  <si>
    <t>表二：2023年邵阳市大祥区一般公共预算支出表</t>
  </si>
  <si>
    <t>表三：2023年邵阳市大祥区本级一般公共预算支出明细表</t>
  </si>
  <si>
    <t>表四：2023年邵阳市大祥区一般公共预算基本支出预算表</t>
  </si>
  <si>
    <t>表五：2023年邵阳市大祥区一般公共预算收支平衡表</t>
  </si>
  <si>
    <t>表六：2022年邵阳市大祥区政府一般债务限额和余额情况表</t>
  </si>
  <si>
    <t>表七：2023年邵阳市大祥区政府性基金收入预算表</t>
  </si>
  <si>
    <t>表八：2023年邵阳市大祥区政府性基金支出预算表</t>
  </si>
  <si>
    <t>表九：2023年邵阳市大祥区本级政府性基金支出预算表</t>
  </si>
  <si>
    <t>表十：2023年邵阳市大祥区政府性基金转移支付预算情况表</t>
  </si>
  <si>
    <t>表十一：2022年邵阳市大祥区政府专项债务限额和余额情况表</t>
  </si>
  <si>
    <t>表十二：2023年邵阳市大祥区国有资本经营收入预算表</t>
  </si>
  <si>
    <t>表十三：2023年邵阳市大祥区国有资本经营支出预算表</t>
  </si>
  <si>
    <t>表十四：2023年邵阳市大祥区本级国有资本经营支出预算表</t>
  </si>
  <si>
    <t>表十五：2023年邵阳市大祥区国有资本经营转移支付预算情况表</t>
  </si>
  <si>
    <t>表十六：2023年邵阳市大祥区社会保险基金收入预算表</t>
  </si>
  <si>
    <t>表十七：2023年邵阳市大祥区社会保险基金支出预算表</t>
  </si>
  <si>
    <t>表十八：2023年邵阳市大祥区“三公”经费支出预算表</t>
  </si>
  <si>
    <t>表十九：2022年邵阳市大祥区政府债券还本付息情况表</t>
  </si>
  <si>
    <t>表一：</t>
  </si>
  <si>
    <t>2023年邵阳市大祥区一般公共预算收入表</t>
  </si>
  <si>
    <t>单位：万元</t>
  </si>
  <si>
    <t>项目</t>
  </si>
  <si>
    <t>2022年        完成数      （预计）</t>
  </si>
  <si>
    <t>2023年          预算数</t>
  </si>
  <si>
    <t>比上年        增减额</t>
  </si>
  <si>
    <t>比上年        增减%</t>
  </si>
  <si>
    <t>一、税收收入</t>
  </si>
  <si>
    <t xml:space="preserve"> 1.增值税37.5％</t>
  </si>
  <si>
    <t xml:space="preserve">  改征增值税37.5％</t>
  </si>
  <si>
    <t xml:space="preserve"> 2.企业所得税28％</t>
  </si>
  <si>
    <t xml:space="preserve"> 3.所得税退税</t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</si>
  <si>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</si>
  <si>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</si>
  <si>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</si>
  <si>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</si>
  <si>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</si>
  <si>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9.城镇土地使用税70％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</si>
  <si>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</si>
  <si>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</si>
  <si>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</si>
  <si>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</si>
  <si>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14.烟叶税</t>
  </si>
  <si>
    <t xml:space="preserve"> 15.环境保护税</t>
  </si>
  <si>
    <t xml:space="preserve"> 16.其他税收收入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</si>
  <si>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</si>
  <si>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</si>
  <si>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</si>
  <si>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</si>
  <si>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</si>
  <si>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</si>
  <si>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</si>
  <si>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</si>
  <si>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</si>
  <si>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</si>
  <si>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</si>
  <si>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</si>
  <si>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</si>
  <si>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</si>
  <si>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</si>
  <si>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</si>
  <si>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</si>
  <si>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</si>
  <si>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</si>
  <si>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</si>
  <si>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</si>
  <si>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</si>
  <si>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</si>
  <si>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上划中央其他税收</t>
  </si>
  <si>
    <t>财政总收入</t>
  </si>
  <si>
    <t>表二：</t>
  </si>
  <si>
    <t>2023年邵阳市大祥区一般公共预算支出表</t>
  </si>
  <si>
    <t>项     目</t>
  </si>
  <si>
    <t>2022年        预算数</t>
  </si>
  <si>
    <t>2023年        预算数</t>
  </si>
  <si>
    <t>增减      (+-%)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</si>
  <si>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</si>
  <si>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</si>
  <si>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</si>
  <si>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</si>
  <si>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</si>
  <si>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</si>
  <si>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</si>
  <si>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</si>
  <si>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</si>
  <si>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</si>
  <si>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</si>
  <si>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</si>
  <si>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</si>
  <si>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</si>
  <si>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</si>
  <si>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</si>
  <si>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</si>
  <si>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</si>
  <si>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</si>
  <si>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</si>
  <si>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</si>
  <si>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 xml:space="preserve">  区级支出合计</t>
  </si>
  <si>
    <t>上解上级支出</t>
  </si>
  <si>
    <t xml:space="preserve">   支出总计</t>
  </si>
  <si>
    <t>表三：</t>
  </si>
  <si>
    <t>2023年邵阳市大祥区本级一般公共预算支出明细表</t>
  </si>
  <si>
    <t>2023年预算数</t>
  </si>
  <si>
    <t>一般公共预算支出合计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</si>
  <si>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</si>
  <si>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</si>
  <si>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</si>
  <si>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</si>
  <si>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政府办公厅（室）及相关机构事务</t>
  </si>
  <si>
    <t xml:space="preserve">    机关服务</t>
  </si>
  <si>
    <t xml:space="preserve">    专项业务及机关事务管理</t>
  </si>
  <si>
    <t xml:space="preserve">    信访事务</t>
  </si>
  <si>
    <t xml:space="preserve">    事业运行</t>
  </si>
  <si>
    <t xml:space="preserve">  发展与改革事务</t>
  </si>
  <si>
    <t xml:space="preserve">  统计信息事务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</si>
  <si>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</si>
  <si>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</si>
  <si>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</si>
  <si>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</si>
  <si>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</si>
  <si>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</si>
  <si>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</si>
  <si>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</si>
  <si>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纪检监察事务</t>
  </si>
  <si>
    <t xml:space="preserve">    派驻派出机构</t>
  </si>
  <si>
    <t xml:space="preserve">  商贸事务</t>
  </si>
  <si>
    <t xml:space="preserve">    招商引资</t>
  </si>
  <si>
    <t xml:space="preserve">  知识产权事务</t>
  </si>
  <si>
    <t xml:space="preserve">    其他知识产权事务支出</t>
  </si>
  <si>
    <t xml:space="preserve">  民主党派及工商联事务</t>
  </si>
  <si>
    <t xml:space="preserve">  群众团体事务</t>
  </si>
  <si>
    <t xml:space="preserve">    工会事务</t>
  </si>
  <si>
    <t xml:space="preserve">  党委办公厅（室）及相关机构事务</t>
  </si>
  <si>
    <t xml:space="preserve">  组织事务</t>
  </si>
  <si>
    <t xml:space="preserve">    公务员事务</t>
  </si>
  <si>
    <t xml:space="preserve">  宣传事务</t>
  </si>
  <si>
    <t xml:space="preserve">    其他宣传事务支出</t>
  </si>
  <si>
    <t xml:space="preserve">  统战事务</t>
  </si>
  <si>
    <t xml:space="preserve">  网信事务</t>
  </si>
  <si>
    <t xml:space="preserve">  市场监督管理事务</t>
  </si>
  <si>
    <t xml:space="preserve">    食品安全监管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</si>
  <si>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</si>
  <si>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</si>
  <si>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</si>
  <si>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其他国防支出</t>
  </si>
  <si>
    <t xml:space="preserve">    其他国防支出</t>
  </si>
  <si>
    <t xml:space="preserve">  武装警察部队</t>
  </si>
  <si>
    <t xml:space="preserve">    其他武装警察部队支出</t>
  </si>
  <si>
    <t xml:space="preserve">  公安</t>
  </si>
  <si>
    <t xml:space="preserve">    特别业务</t>
  </si>
  <si>
    <t xml:space="preserve">    其他公安支出</t>
  </si>
  <si>
    <t xml:space="preserve">  法院</t>
  </si>
  <si>
    <t xml:space="preserve">    案件执行</t>
  </si>
  <si>
    <t xml:space="preserve">  司法</t>
  </si>
  <si>
    <t xml:space="preserve">    普法宣传</t>
  </si>
  <si>
    <t xml:space="preserve">    公共法律服务</t>
  </si>
  <si>
    <t xml:space="preserve">    社区矫正</t>
  </si>
  <si>
    <t xml:space="preserve">    法治建设</t>
  </si>
  <si>
    <t xml:space="preserve">  普通教育</t>
  </si>
  <si>
    <t xml:space="preserve">    小学教育</t>
  </si>
  <si>
    <t xml:space="preserve">    初中教育</t>
  </si>
  <si>
    <t xml:space="preserve">  教育费附加安排的支出</t>
  </si>
  <si>
    <t xml:space="preserve">    农村中小学校舍建设</t>
  </si>
  <si>
    <t xml:space="preserve">  科学技术管理事务</t>
  </si>
  <si>
    <t xml:space="preserve">    其他科学技术管理事务支出</t>
  </si>
  <si>
    <t xml:space="preserve">  科学技术普及</t>
  </si>
  <si>
    <t xml:space="preserve">    科普活动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</si>
  <si>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</si>
  <si>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</si>
  <si>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</si>
  <si>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</si>
  <si>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文化和旅游管理事务</t>
  </si>
  <si>
    <t xml:space="preserve">  文物</t>
  </si>
  <si>
    <t xml:space="preserve">    文物保护</t>
  </si>
  <si>
    <t xml:space="preserve">  其他文化旅游体育与传媒支出</t>
  </si>
  <si>
    <t xml:space="preserve">    其他文化旅游体育与传媒支出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</si>
  <si>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</si>
  <si>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</si>
  <si>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</si>
  <si>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</si>
  <si>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</si>
  <si>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引进人才费用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</si>
  <si>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</si>
  <si>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</si>
  <si>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</si>
  <si>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</si>
  <si>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</si>
  <si>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</si>
  <si>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对机关事业单位基本养老保险基金的补助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</si>
  <si>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</si>
  <si>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</si>
  <si>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</si>
  <si>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</si>
  <si>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</si>
  <si>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军队移交政府的离退休人员安置</t>
  </si>
  <si>
    <t xml:space="preserve">  社会福利</t>
  </si>
  <si>
    <t xml:space="preserve">    老年福利</t>
  </si>
  <si>
    <t xml:space="preserve">  残疾人事业</t>
  </si>
  <si>
    <t xml:space="preserve">    残疾人就业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</si>
  <si>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</si>
  <si>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</si>
  <si>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</si>
  <si>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</si>
  <si>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</si>
  <si>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</si>
  <si>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</si>
  <si>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</si>
  <si>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</si>
  <si>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</si>
  <si>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退役军人管理事务</t>
  </si>
  <si>
    <t xml:space="preserve">    其他退役军人事务管理支出</t>
  </si>
  <si>
    <t xml:space="preserve">  卫生健康管理事务</t>
  </si>
  <si>
    <t xml:space="preserve">    其他卫生健康管理事务支出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</si>
  <si>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</si>
  <si>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</si>
  <si>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</si>
  <si>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</si>
  <si>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</si>
  <si>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</si>
  <si>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</si>
  <si>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</si>
  <si>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</si>
  <si>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</si>
  <si>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</si>
  <si>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</si>
  <si>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</si>
  <si>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</si>
  <si>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</si>
  <si>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医疗保障管理事务</t>
  </si>
  <si>
    <t xml:space="preserve">    医疗保障经办事务</t>
  </si>
  <si>
    <t xml:space="preserve">  环境保护管理事务</t>
  </si>
  <si>
    <t xml:space="preserve">  污染防治</t>
  </si>
  <si>
    <t xml:space="preserve">    其他污染防治支出</t>
  </si>
  <si>
    <t xml:space="preserve">  污染减排</t>
  </si>
  <si>
    <t xml:space="preserve">    其他污染减排支出</t>
  </si>
  <si>
    <t xml:space="preserve">  能源管理事务</t>
  </si>
  <si>
    <t xml:space="preserve">  城乡社区管理事务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</si>
  <si>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</si>
  <si>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</si>
  <si>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</si>
  <si>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</si>
  <si>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</si>
  <si>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农业农村</t>
  </si>
  <si>
    <t xml:space="preserve">    科技转化与推广服务</t>
  </si>
  <si>
    <t xml:space="preserve">    病虫害控制</t>
  </si>
  <si>
    <t xml:space="preserve">    稳定农民收入补贴</t>
  </si>
  <si>
    <t xml:space="preserve">    其他农业农村支出</t>
  </si>
  <si>
    <t xml:space="preserve">  林业和草原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</si>
  <si>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</si>
  <si>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</si>
  <si>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</si>
  <si>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</si>
  <si>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防汛</t>
  </si>
  <si>
    <t xml:space="preserve">    水利安全监督</t>
  </si>
  <si>
    <t xml:space="preserve">    其他水利支出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</si>
  <si>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</si>
  <si>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</si>
  <si>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</si>
  <si>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</si>
  <si>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公路水路运输</t>
  </si>
  <si>
    <t xml:space="preserve">    公路建设</t>
  </si>
  <si>
    <t>商业服务业等支出</t>
  </si>
  <si>
    <t xml:space="preserve">  商业流通事务</t>
  </si>
  <si>
    <t xml:space="preserve">    其他商业流通事务支出</t>
  </si>
  <si>
    <t xml:space="preserve">  自然资源事务</t>
  </si>
  <si>
    <t xml:space="preserve">  住房改革支出</t>
  </si>
  <si>
    <t xml:space="preserve">    住房公积金</t>
  </si>
  <si>
    <t xml:space="preserve">  粮油储备</t>
  </si>
  <si>
    <t xml:space="preserve">    储备粮油差价补贴</t>
  </si>
  <si>
    <t xml:space="preserve">    其他粮油储备支出</t>
  </si>
  <si>
    <t xml:space="preserve">  应急管理事务</t>
  </si>
  <si>
    <t xml:space="preserve">    灾害风险防治</t>
  </si>
  <si>
    <t xml:space="preserve">    安全监管</t>
  </si>
  <si>
    <t xml:space="preserve">  消防救援事务</t>
  </si>
  <si>
    <t xml:space="preserve">    其他消防救援事务支出</t>
  </si>
  <si>
    <t xml:space="preserve">  预备费</t>
  </si>
  <si>
    <t xml:space="preserve">    预备费</t>
  </si>
  <si>
    <t xml:space="preserve">  地方政府一般债务付息支出</t>
  </si>
  <si>
    <t xml:space="preserve">    地方政府一般债券付息支出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</si>
  <si>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</si>
  <si>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</si>
  <si>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</si>
  <si>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</si>
  <si>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</si>
  <si>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</si>
  <si>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</si>
  <si>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</si>
  <si>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</si>
  <si>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</si>
  <si>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</si>
  <si>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</si>
  <si>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</si>
  <si>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</si>
  <si>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</si>
  <si>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</si>
  <si>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</si>
  <si>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</si>
  <si>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</si>
  <si>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</si>
  <si>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</si>
  <si>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</si>
  <si>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</si>
  <si>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</si>
  <si>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</si>
  <si>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</si>
  <si>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</si>
  <si>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</si>
  <si>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</si>
  <si>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</si>
  <si>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</si>
  <si>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</si>
  <si>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</si>
  <si>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</si>
  <si>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信息化建设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</si>
  <si>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</si>
  <si>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</si>
  <si>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</si>
  <si>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</si>
  <si>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</si>
  <si>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</si>
  <si>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</si>
  <si>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</si>
  <si>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</si>
  <si>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</si>
  <si>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</si>
  <si>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</si>
  <si>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</si>
  <si>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</si>
  <si>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</si>
  <si>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</si>
  <si>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</si>
  <si>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</si>
  <si>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</si>
  <si>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</si>
  <si>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</si>
  <si>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</si>
  <si>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</si>
  <si>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</si>
  <si>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</si>
  <si>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</si>
  <si>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</si>
  <si>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</si>
  <si>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</si>
  <si>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</si>
  <si>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</si>
  <si>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</si>
  <si>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</si>
  <si>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</si>
  <si>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</si>
  <si>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</si>
  <si>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</si>
  <si>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</si>
  <si>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</si>
  <si>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</si>
  <si>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</si>
  <si>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</si>
  <si>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</si>
  <si>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</si>
  <si>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</si>
  <si>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</si>
  <si>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</si>
  <si>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</si>
  <si>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</si>
  <si>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</si>
  <si>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</si>
  <si>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</si>
  <si>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</si>
  <si>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</si>
  <si>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</si>
  <si>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</si>
  <si>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</si>
  <si>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</si>
  <si>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</si>
  <si>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</si>
  <si>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</si>
  <si>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</si>
  <si>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</si>
  <si>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</si>
  <si>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</si>
  <si>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</si>
  <si>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</si>
  <si>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</si>
  <si>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</si>
  <si>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</si>
  <si>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</si>
  <si>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</si>
  <si>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</si>
  <si>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</si>
  <si>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</si>
  <si>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</si>
  <si>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</si>
  <si>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</si>
  <si>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</si>
  <si>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</si>
  <si>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</si>
  <si>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</si>
  <si>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</si>
  <si>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</si>
  <si>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</si>
  <si>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</si>
  <si>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</si>
  <si>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</si>
  <si>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</si>
  <si>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</si>
  <si>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</si>
  <si>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</si>
  <si>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</si>
  <si>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</si>
  <si>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</si>
  <si>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</si>
  <si>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</si>
  <si>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</si>
  <si>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</si>
  <si>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</si>
  <si>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</si>
  <si>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</si>
  <si>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</si>
  <si>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</si>
  <si>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</si>
  <si>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</si>
  <si>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</si>
  <si>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</si>
  <si>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</si>
  <si>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</si>
  <si>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</si>
  <si>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</si>
  <si>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</si>
  <si>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</si>
  <si>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</si>
  <si>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</si>
  <si>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</si>
  <si>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</si>
  <si>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</si>
  <si>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</si>
  <si>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</si>
  <si>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</si>
  <si>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</si>
  <si>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</si>
  <si>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</si>
  <si>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</si>
  <si>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</si>
  <si>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</si>
  <si>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</si>
  <si>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</si>
  <si>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</si>
  <si>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</si>
  <si>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</si>
  <si>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</si>
  <si>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</si>
  <si>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</si>
  <si>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</si>
  <si>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</si>
  <si>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</si>
  <si>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</si>
  <si>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</si>
  <si>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</si>
  <si>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</si>
  <si>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</si>
  <si>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</si>
  <si>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</si>
  <si>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</si>
  <si>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</si>
  <si>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</si>
  <si>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</si>
  <si>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</si>
  <si>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</si>
  <si>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</si>
  <si>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</si>
  <si>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</si>
  <si>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</si>
  <si>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</si>
  <si>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</si>
  <si>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</si>
  <si>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</si>
  <si>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</si>
  <si>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</si>
  <si>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</si>
  <si>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</si>
  <si>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</si>
  <si>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</si>
  <si>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</si>
  <si>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</si>
  <si>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</si>
  <si>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</si>
  <si>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</si>
  <si>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</si>
  <si>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</si>
  <si>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</si>
  <si>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</si>
  <si>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</si>
  <si>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</si>
  <si>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</si>
  <si>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</si>
  <si>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</si>
  <si>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</si>
  <si>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</si>
  <si>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</si>
  <si>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</si>
  <si>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</si>
  <si>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</si>
  <si>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</si>
  <si>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</si>
  <si>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</si>
  <si>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</si>
  <si>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</si>
  <si>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</si>
  <si>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</si>
  <si>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</si>
  <si>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</si>
  <si>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</si>
  <si>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</si>
  <si>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</si>
  <si>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</si>
  <si>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</si>
  <si>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</si>
  <si>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</si>
  <si>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</si>
  <si>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</si>
  <si>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</si>
  <si>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</si>
  <si>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</si>
  <si>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</si>
  <si>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</si>
  <si>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</si>
  <si>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</si>
  <si>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</si>
  <si>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</si>
  <si>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</si>
  <si>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</si>
  <si>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</si>
  <si>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</si>
  <si>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</si>
  <si>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</si>
  <si>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</si>
  <si>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</si>
  <si>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</si>
  <si>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</si>
  <si>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</si>
  <si>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</si>
  <si>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</si>
  <si>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</si>
  <si>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</si>
  <si>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</si>
  <si>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</si>
  <si>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</si>
  <si>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</si>
  <si>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</si>
  <si>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</si>
  <si>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</si>
  <si>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</si>
  <si>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</si>
  <si>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</si>
  <si>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</si>
  <si>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</si>
  <si>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</si>
  <si>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</si>
  <si>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</si>
  <si>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</si>
  <si>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</si>
  <si>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</si>
  <si>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</si>
  <si>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</si>
  <si>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</si>
  <si>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</si>
  <si>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</si>
  <si>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</si>
  <si>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</si>
  <si>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</si>
  <si>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</si>
  <si>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</si>
  <si>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</si>
  <si>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</si>
  <si>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</si>
  <si>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</si>
  <si>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</si>
  <si>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</si>
  <si>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</si>
  <si>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</si>
  <si>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</si>
  <si>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</si>
  <si>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</si>
  <si>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</si>
  <si>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</si>
  <si>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</si>
  <si>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</si>
  <si>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</si>
  <si>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</si>
  <si>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</si>
  <si>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</si>
  <si>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</si>
  <si>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</si>
  <si>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</si>
  <si>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</si>
  <si>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</si>
  <si>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</si>
  <si>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</si>
  <si>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</si>
  <si>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</si>
  <si>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</si>
  <si>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</si>
  <si>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</si>
  <si>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</si>
  <si>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</si>
  <si>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</si>
  <si>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</si>
  <si>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</si>
  <si>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</si>
  <si>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</si>
  <si>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</si>
  <si>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</si>
  <si>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</si>
  <si>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</si>
  <si>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</si>
  <si>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</si>
  <si>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</si>
  <si>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</si>
  <si>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</si>
  <si>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</si>
  <si>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</si>
  <si>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</si>
  <si>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</si>
  <si>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</si>
  <si>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</si>
  <si>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</si>
  <si>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</si>
  <si>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</si>
  <si>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</si>
  <si>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</si>
  <si>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</si>
  <si>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</si>
  <si>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</si>
  <si>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</si>
  <si>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</si>
  <si>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</si>
  <si>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</si>
  <si>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</si>
  <si>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</si>
  <si>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</si>
  <si>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</si>
  <si>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</si>
  <si>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</si>
  <si>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</si>
  <si>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</si>
  <si>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</si>
  <si>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</si>
  <si>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</si>
  <si>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</si>
  <si>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</si>
  <si>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</si>
  <si>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</si>
  <si>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</si>
  <si>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</si>
  <si>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</si>
  <si>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</si>
  <si>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</si>
  <si>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</si>
  <si>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</si>
  <si>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</si>
  <si>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</si>
  <si>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</si>
  <si>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</si>
  <si>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</si>
  <si>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</si>
  <si>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</si>
  <si>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</si>
  <si>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</si>
  <si>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</si>
  <si>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</si>
  <si>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</si>
  <si>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</si>
  <si>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</si>
  <si>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</si>
  <si>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</si>
  <si>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</si>
  <si>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</si>
  <si>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</si>
  <si>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</si>
  <si>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</si>
  <si>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</si>
  <si>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</si>
  <si>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</si>
  <si>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</si>
  <si>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</si>
  <si>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</si>
  <si>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</si>
  <si>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</si>
  <si>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</si>
  <si>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</si>
  <si>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</si>
  <si>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</si>
  <si>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</si>
  <si>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</si>
  <si>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</si>
  <si>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</si>
  <si>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</si>
  <si>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</si>
  <si>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</si>
  <si>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</si>
  <si>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</si>
  <si>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</si>
  <si>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</si>
  <si>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</si>
  <si>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</si>
  <si>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</si>
  <si>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</si>
  <si>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</si>
  <si>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</si>
  <si>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</si>
  <si>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</si>
  <si>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</si>
  <si>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</si>
  <si>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</si>
  <si>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</si>
  <si>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</si>
  <si>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</si>
  <si>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</si>
  <si>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</si>
  <si>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</si>
  <si>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</si>
  <si>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</si>
  <si>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</si>
  <si>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</si>
  <si>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</si>
  <si>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</si>
  <si>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</si>
  <si>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</si>
  <si>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</si>
  <si>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</si>
  <si>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</si>
  <si>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</si>
  <si>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</si>
  <si>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</si>
  <si>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</si>
  <si>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</si>
  <si>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</si>
  <si>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</si>
  <si>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</si>
  <si>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</si>
  <si>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</si>
  <si>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</si>
  <si>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</si>
  <si>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</si>
  <si>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</si>
  <si>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</si>
  <si>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</si>
  <si>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</si>
  <si>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</si>
  <si>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</si>
  <si>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</si>
  <si>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</si>
  <si>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</si>
  <si>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</si>
  <si>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</si>
  <si>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</si>
  <si>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</si>
  <si>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</si>
  <si>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</si>
  <si>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</si>
  <si>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</si>
  <si>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</si>
  <si>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</si>
  <si>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</si>
  <si>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</si>
  <si>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</si>
  <si>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</si>
  <si>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</si>
  <si>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</si>
  <si>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</si>
  <si>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</si>
  <si>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</si>
  <si>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</si>
  <si>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</si>
  <si>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</si>
  <si>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</si>
  <si>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</si>
  <si>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</si>
  <si>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</si>
  <si>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</si>
  <si>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</si>
  <si>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</si>
  <si>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</si>
  <si>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</si>
  <si>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</si>
  <si>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</si>
  <si>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</si>
  <si>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</si>
  <si>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</si>
  <si>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</si>
  <si>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</si>
  <si>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</si>
  <si>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</si>
  <si>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</si>
  <si>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</si>
  <si>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</si>
  <si>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</si>
  <si>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</si>
  <si>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</si>
  <si>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</si>
  <si>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</si>
  <si>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</si>
  <si>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</si>
  <si>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</si>
  <si>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</si>
  <si>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</si>
  <si>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</si>
  <si>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</si>
  <si>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</si>
  <si>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</si>
  <si>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</si>
  <si>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</si>
  <si>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</si>
  <si>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</si>
  <si>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</si>
  <si>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</si>
  <si>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</si>
  <si>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</si>
  <si>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</si>
  <si>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</si>
  <si>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</si>
  <si>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</si>
  <si>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</si>
  <si>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</si>
  <si>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</si>
  <si>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</si>
  <si>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</si>
  <si>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</si>
  <si>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</si>
  <si>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</si>
  <si>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</si>
  <si>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</si>
  <si>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</si>
  <si>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</si>
  <si>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</si>
  <si>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</si>
  <si>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</si>
  <si>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</si>
  <si>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</si>
  <si>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</si>
  <si>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</si>
  <si>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</si>
  <si>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</si>
  <si>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</si>
  <si>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</si>
  <si>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</si>
  <si>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</si>
  <si>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</si>
  <si>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</si>
  <si>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</si>
  <si>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</si>
  <si>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</si>
  <si>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</si>
  <si>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</si>
  <si>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</si>
  <si>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</si>
  <si>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</si>
  <si>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</si>
  <si>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</si>
  <si>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</si>
  <si>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</si>
  <si>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</si>
  <si>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</si>
  <si>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</si>
  <si>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</si>
  <si>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</si>
  <si>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</si>
  <si>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</si>
  <si>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</si>
  <si>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</si>
  <si>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</si>
  <si>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</si>
  <si>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</si>
  <si>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</si>
  <si>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</si>
  <si>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</si>
  <si>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</si>
  <si>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</si>
  <si>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</si>
  <si>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</si>
  <si>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</si>
  <si>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</si>
  <si>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</si>
  <si>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</si>
  <si>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</si>
  <si>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</si>
  <si>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</si>
  <si>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</si>
  <si>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</si>
  <si>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</si>
  <si>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</si>
  <si>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</si>
  <si>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</si>
  <si>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</si>
  <si>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</si>
  <si>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</si>
  <si>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</si>
  <si>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</si>
  <si>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</si>
  <si>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</si>
  <si>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</si>
  <si>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</si>
  <si>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</si>
  <si>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</si>
  <si>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</si>
  <si>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</si>
  <si>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</si>
  <si>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</si>
  <si>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</si>
  <si>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</si>
  <si>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</si>
  <si>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</si>
  <si>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</si>
  <si>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</si>
  <si>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</si>
  <si>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</si>
  <si>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</si>
  <si>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</si>
  <si>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</si>
  <si>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</si>
  <si>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</si>
  <si>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</si>
  <si>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</si>
  <si>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</si>
  <si>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</si>
  <si>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</si>
  <si>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</si>
  <si>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</si>
  <si>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</si>
  <si>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</si>
  <si>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</si>
  <si>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</si>
  <si>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</si>
  <si>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</si>
  <si>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</si>
  <si>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</si>
  <si>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</si>
  <si>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</si>
  <si>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</si>
  <si>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</si>
  <si>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</si>
  <si>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</si>
  <si>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</si>
  <si>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</si>
  <si>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</si>
  <si>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</si>
  <si>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</si>
  <si>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</si>
  <si>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</si>
  <si>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</si>
  <si>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</si>
  <si>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</si>
  <si>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</si>
  <si>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</si>
  <si>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</si>
  <si>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</si>
  <si>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</si>
  <si>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</si>
  <si>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</si>
  <si>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</si>
  <si>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</si>
  <si>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</si>
  <si>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</si>
  <si>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</si>
  <si>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</si>
  <si>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</si>
  <si>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</si>
  <si>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</si>
  <si>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</si>
  <si>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</si>
  <si>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</si>
  <si>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</si>
  <si>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</si>
  <si>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</si>
  <si>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</si>
  <si>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</si>
  <si>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</si>
  <si>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</si>
  <si>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</si>
  <si>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</si>
  <si>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</si>
  <si>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</si>
  <si>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</si>
  <si>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</si>
  <si>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</si>
  <si>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</si>
  <si>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</si>
  <si>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</si>
  <si>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</si>
  <si>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</si>
  <si>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</si>
  <si>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</si>
  <si>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</si>
  <si>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</si>
  <si>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</si>
  <si>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</si>
  <si>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</si>
  <si>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</si>
  <si>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</si>
  <si>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</si>
  <si>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</si>
  <si>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</si>
  <si>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</si>
  <si>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</si>
  <si>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</si>
  <si>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</si>
  <si>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</si>
  <si>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</si>
  <si>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</si>
  <si>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</si>
  <si>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</si>
  <si>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</si>
  <si>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</si>
  <si>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</si>
  <si>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</si>
  <si>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</si>
  <si>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</si>
  <si>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</si>
  <si>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</si>
  <si>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</si>
  <si>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</si>
  <si>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</si>
  <si>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</si>
  <si>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</si>
  <si>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</si>
  <si>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</si>
  <si>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</si>
  <si>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</si>
  <si>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</si>
  <si>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</si>
  <si>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</si>
  <si>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</si>
  <si>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</si>
  <si>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</si>
  <si>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</si>
  <si>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</si>
  <si>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</si>
  <si>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</si>
  <si>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</si>
  <si>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</si>
  <si>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</si>
  <si>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</si>
  <si>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</si>
  <si>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</si>
  <si>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</si>
  <si>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</si>
  <si>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</si>
  <si>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</si>
  <si>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</si>
  <si>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</si>
  <si>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</si>
  <si>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</si>
  <si>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</si>
  <si>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</si>
  <si>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</si>
  <si>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</si>
  <si>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</si>
  <si>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</si>
  <si>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</si>
  <si>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</si>
  <si>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</si>
  <si>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</si>
  <si>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</si>
  <si>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</si>
  <si>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</si>
  <si>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</si>
  <si>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</si>
  <si>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</si>
  <si>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</si>
  <si>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</si>
  <si>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</si>
  <si>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</si>
  <si>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</si>
  <si>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</si>
  <si>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</si>
  <si>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</si>
  <si>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</si>
  <si>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</si>
  <si>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</si>
  <si>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</si>
  <si>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</si>
  <si>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</si>
  <si>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</si>
  <si>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</si>
  <si>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</si>
  <si>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</si>
  <si>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</si>
  <si>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</si>
  <si>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</si>
  <si>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</si>
  <si>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</si>
  <si>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</si>
  <si>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</si>
  <si>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</si>
  <si>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</si>
  <si>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</si>
  <si>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</si>
  <si>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</si>
  <si>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</si>
  <si>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</si>
  <si>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</si>
  <si>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</si>
  <si>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</si>
  <si>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</si>
  <si>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</si>
  <si>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</si>
  <si>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</si>
  <si>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</si>
  <si>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</si>
  <si>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</si>
  <si>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</si>
  <si>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</si>
  <si>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</si>
  <si>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</si>
  <si>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</si>
  <si>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</si>
  <si>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</si>
  <si>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</si>
  <si>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</si>
  <si>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</si>
  <si>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</si>
  <si>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</si>
  <si>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</si>
  <si>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</si>
  <si>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</si>
  <si>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</si>
  <si>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</si>
  <si>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</si>
  <si>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</si>
  <si>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</si>
  <si>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</si>
  <si>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</si>
  <si>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</si>
  <si>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</si>
  <si>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</si>
  <si>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</si>
  <si>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</si>
  <si>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</si>
  <si>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</si>
  <si>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</si>
  <si>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</si>
  <si>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表四：</t>
  </si>
  <si>
    <r>
      <t>2023</t>
    </r>
    <r>
      <rPr>
        <sz val="18"/>
        <color indexed="8"/>
        <rFont val="方正小标宋简体"/>
        <family val="0"/>
      </rPr>
      <t>年邵阳市大祥区一般公共预算基本支出预算表</t>
    </r>
  </si>
  <si>
    <t xml:space="preserve"> 单位：万元</t>
  </si>
  <si>
    <t>项 目</t>
  </si>
  <si>
    <t>本年预算数</t>
  </si>
  <si>
    <t>合计</t>
  </si>
  <si>
    <t>501</t>
  </si>
  <si>
    <t>机关工资福利支出</t>
  </si>
  <si>
    <t xml:space="preserve">   50101</t>
  </si>
  <si>
    <t xml:space="preserve">   工资奖金津补贴</t>
  </si>
  <si>
    <t xml:space="preserve">   50102</t>
  </si>
  <si>
    <t xml:space="preserve">   社会保障缴费</t>
  </si>
  <si>
    <t xml:space="preserve">   50103</t>
  </si>
  <si>
    <t xml:space="preserve">   住房公积金</t>
  </si>
  <si>
    <t xml:space="preserve">   50199</t>
  </si>
  <si>
    <t xml:space="preserve">   其他工资福利支出</t>
  </si>
  <si>
    <t>502</t>
  </si>
  <si>
    <t>机关商品和服务支出</t>
  </si>
  <si>
    <t xml:space="preserve">   50201</t>
  </si>
  <si>
    <t xml:space="preserve">   办公经费</t>
  </si>
  <si>
    <t xml:space="preserve">   50202</t>
  </si>
  <si>
    <t xml:space="preserve">   会议费</t>
  </si>
  <si>
    <t xml:space="preserve">   50203</t>
  </si>
  <si>
    <t xml:space="preserve">   培训费</t>
  </si>
  <si>
    <t xml:space="preserve">   50204</t>
  </si>
  <si>
    <t xml:space="preserve">   专用材料购置费</t>
  </si>
  <si>
    <t xml:space="preserve">   50205</t>
  </si>
  <si>
    <t xml:space="preserve">   委托业务费</t>
  </si>
  <si>
    <t xml:space="preserve">   50206</t>
  </si>
  <si>
    <t xml:space="preserve">   公务接待费</t>
  </si>
  <si>
    <t xml:space="preserve">   50207</t>
  </si>
  <si>
    <t xml:space="preserve">   因公出国（境）费用</t>
  </si>
  <si>
    <t xml:space="preserve">   50208</t>
  </si>
  <si>
    <t xml:space="preserve">   公务用车运行维护费</t>
  </si>
  <si>
    <t xml:space="preserve">   50209</t>
  </si>
  <si>
    <t xml:space="preserve">   维修（护）费</t>
  </si>
  <si>
    <t xml:space="preserve">   50299</t>
  </si>
  <si>
    <t xml:space="preserve">   其他商品和服务支出</t>
  </si>
  <si>
    <t>503</t>
  </si>
  <si>
    <t>机关资本性支出（一）</t>
  </si>
  <si>
    <t xml:space="preserve">   50301</t>
  </si>
  <si>
    <t xml:space="preserve">   房屋建筑物购建</t>
  </si>
  <si>
    <t xml:space="preserve">   50302</t>
  </si>
  <si>
    <t xml:space="preserve">   基础设施建设</t>
  </si>
  <si>
    <t xml:space="preserve">   50303</t>
  </si>
  <si>
    <t xml:space="preserve">   公务用车购置</t>
  </si>
  <si>
    <t xml:space="preserve">   50305</t>
  </si>
  <si>
    <t xml:space="preserve">   土地征迁补偿和安置支出</t>
  </si>
  <si>
    <t xml:space="preserve">   50306</t>
  </si>
  <si>
    <t xml:space="preserve">   设备购置</t>
  </si>
  <si>
    <t xml:space="preserve">   50307</t>
  </si>
  <si>
    <t xml:space="preserve">   大型修缮</t>
  </si>
  <si>
    <t xml:space="preserve">   50399</t>
  </si>
  <si>
    <t xml:space="preserve">   其他资本性支出</t>
  </si>
  <si>
    <t>504</t>
  </si>
  <si>
    <t>机关资本性支出（二）</t>
  </si>
  <si>
    <t xml:space="preserve">   50401</t>
  </si>
  <si>
    <t xml:space="preserve">   50402</t>
  </si>
  <si>
    <t xml:space="preserve">   50403</t>
  </si>
  <si>
    <t xml:space="preserve">   50404</t>
  </si>
  <si>
    <t xml:space="preserve">   50405</t>
  </si>
  <si>
    <t xml:space="preserve">   50499</t>
  </si>
  <si>
    <t>505</t>
  </si>
  <si>
    <t>对事业单位经常性补助</t>
  </si>
  <si>
    <t xml:space="preserve">   50501</t>
  </si>
  <si>
    <t xml:space="preserve">   工资福利支出</t>
  </si>
  <si>
    <t xml:space="preserve">   50502</t>
  </si>
  <si>
    <t xml:space="preserve">   商品和服务支出</t>
  </si>
  <si>
    <t xml:space="preserve">   50599</t>
  </si>
  <si>
    <t xml:space="preserve">   其他对事业单位补助</t>
  </si>
  <si>
    <t>506</t>
  </si>
  <si>
    <t>对事业单位资本性补助</t>
  </si>
  <si>
    <t xml:space="preserve">   50601</t>
  </si>
  <si>
    <t xml:space="preserve">   资本性支出（一）</t>
  </si>
  <si>
    <t xml:space="preserve">   50602</t>
  </si>
  <si>
    <t xml:space="preserve">   资本性支出（二）</t>
  </si>
  <si>
    <t>507</t>
  </si>
  <si>
    <t>对企业补助</t>
  </si>
  <si>
    <t xml:space="preserve">   50701</t>
  </si>
  <si>
    <t xml:space="preserve">   费用补贴</t>
  </si>
  <si>
    <t xml:space="preserve">   50702</t>
  </si>
  <si>
    <t xml:space="preserve">   利息补贴</t>
  </si>
  <si>
    <t xml:space="preserve">   50799</t>
  </si>
  <si>
    <t xml:space="preserve">   其他对企业补助</t>
  </si>
  <si>
    <t>508</t>
  </si>
  <si>
    <t>对企业资本性支出</t>
  </si>
  <si>
    <t xml:space="preserve">   50803</t>
  </si>
  <si>
    <t xml:space="preserve">   资本金注入（一）</t>
  </si>
  <si>
    <t xml:space="preserve">   50804</t>
  </si>
  <si>
    <t xml:space="preserve">   资本金注入（二）</t>
  </si>
  <si>
    <t xml:space="preserve">   50805</t>
  </si>
  <si>
    <t xml:space="preserve">   政府投资基金股权投资</t>
  </si>
  <si>
    <t xml:space="preserve">   50899</t>
  </si>
  <si>
    <t xml:space="preserve">   其他对企业资本性支出</t>
  </si>
  <si>
    <t>509</t>
  </si>
  <si>
    <t>对个人和家庭的补助</t>
  </si>
  <si>
    <t xml:space="preserve">   50901</t>
  </si>
  <si>
    <t xml:space="preserve">   社会福利和救助</t>
  </si>
  <si>
    <t xml:space="preserve">   50902</t>
  </si>
  <si>
    <t xml:space="preserve">   助学金</t>
  </si>
  <si>
    <t xml:space="preserve">   50903</t>
  </si>
  <si>
    <t xml:space="preserve">   个人农业生产补贴</t>
  </si>
  <si>
    <t xml:space="preserve">   50905</t>
  </si>
  <si>
    <t xml:space="preserve">   离退休费</t>
  </si>
  <si>
    <t xml:space="preserve">   50999</t>
  </si>
  <si>
    <t xml:space="preserve">   其他对个人和家庭的补助</t>
  </si>
  <si>
    <t>510</t>
  </si>
  <si>
    <t>对社会保障基金补助</t>
  </si>
  <si>
    <t xml:space="preserve">   51002</t>
  </si>
  <si>
    <t xml:space="preserve">   对社会保险基金补助</t>
  </si>
  <si>
    <t xml:space="preserve">   51003</t>
  </si>
  <si>
    <t xml:space="preserve">   补充全国社会保障基金</t>
  </si>
  <si>
    <t xml:space="preserve">   51004</t>
  </si>
  <si>
    <t xml:space="preserve">   对机关事业单位职业年金的补助</t>
  </si>
  <si>
    <t>511</t>
  </si>
  <si>
    <t>债务利息及费用支出</t>
  </si>
  <si>
    <t xml:space="preserve">   51101</t>
  </si>
  <si>
    <t xml:space="preserve">   国内债务付息</t>
  </si>
  <si>
    <t xml:space="preserve">   51102</t>
  </si>
  <si>
    <t xml:space="preserve">   国外债务付息</t>
  </si>
  <si>
    <t xml:space="preserve">   51103</t>
  </si>
  <si>
    <t xml:space="preserve">   国内债务发行费用</t>
  </si>
  <si>
    <t xml:space="preserve">   51104</t>
  </si>
  <si>
    <t xml:space="preserve">   国外债务发行费用</t>
  </si>
  <si>
    <t>512</t>
  </si>
  <si>
    <t>债务还本支出</t>
  </si>
  <si>
    <t xml:space="preserve">   51201</t>
  </si>
  <si>
    <t xml:space="preserve">   国内债务还本</t>
  </si>
  <si>
    <t xml:space="preserve">   51202</t>
  </si>
  <si>
    <t xml:space="preserve">   国外债务还本</t>
  </si>
  <si>
    <t>513</t>
  </si>
  <si>
    <t>转移性支出</t>
  </si>
  <si>
    <t xml:space="preserve">   51301</t>
  </si>
  <si>
    <t xml:space="preserve">   上下级政府间转移性支出</t>
  </si>
  <si>
    <t xml:space="preserve">   51302</t>
  </si>
  <si>
    <t xml:space="preserve">   援助其他地区支出</t>
  </si>
  <si>
    <t xml:space="preserve">   51303</t>
  </si>
  <si>
    <t xml:space="preserve">   债务转贷</t>
  </si>
  <si>
    <t xml:space="preserve">   51304</t>
  </si>
  <si>
    <t xml:space="preserve">   调出资金</t>
  </si>
  <si>
    <t xml:space="preserve">   51305</t>
  </si>
  <si>
    <t xml:space="preserve">   安排预算稳定调节基金</t>
  </si>
  <si>
    <t xml:space="preserve">   51306</t>
  </si>
  <si>
    <t xml:space="preserve">   补充预算周转金</t>
  </si>
  <si>
    <t>514</t>
  </si>
  <si>
    <t>预备费及预留</t>
  </si>
  <si>
    <t xml:space="preserve">   51401</t>
  </si>
  <si>
    <t xml:space="preserve">   预备费</t>
  </si>
  <si>
    <t xml:space="preserve">   51402</t>
  </si>
  <si>
    <t xml:space="preserve">   预留</t>
  </si>
  <si>
    <t>599</t>
  </si>
  <si>
    <t>其他支出</t>
  </si>
  <si>
    <t xml:space="preserve">   59907</t>
  </si>
  <si>
    <t xml:space="preserve">   国家赔偿费用支出</t>
  </si>
  <si>
    <t xml:space="preserve">   59908</t>
  </si>
  <si>
    <t xml:space="preserve">   对民间非营利组织和群众性自治组织补贴</t>
  </si>
  <si>
    <t xml:space="preserve">   59999</t>
  </si>
  <si>
    <t xml:space="preserve">   其他支出</t>
  </si>
  <si>
    <t>表五：</t>
  </si>
  <si>
    <r>
      <t>2023</t>
    </r>
    <r>
      <rPr>
        <b/>
        <sz val="18"/>
        <rFont val="宋体"/>
        <family val="0"/>
      </rPr>
      <t>年邵阳市大祥区一般公共预算收支平衡表</t>
    </r>
  </si>
  <si>
    <t>收            入</t>
  </si>
  <si>
    <t>支              出</t>
  </si>
  <si>
    <t>项            目</t>
  </si>
  <si>
    <t>2023年    预算</t>
  </si>
  <si>
    <t>项           目</t>
  </si>
  <si>
    <t>2023年      预算</t>
  </si>
  <si>
    <t>本年地方一般公共预算收入</t>
  </si>
  <si>
    <t>本年一般公共预算支出</t>
  </si>
  <si>
    <t>上级补助收入</t>
  </si>
  <si>
    <t>　　增值税和消费税税收返还收入</t>
  </si>
  <si>
    <t>　　体制上解</t>
  </si>
  <si>
    <t>　　所得税基数返还收入</t>
  </si>
  <si>
    <t>　　专项上解</t>
  </si>
  <si>
    <t xml:space="preserve">    其他返还性收入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</si>
  <si>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</si>
  <si>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</si>
  <si>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</si>
  <si>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调整工资转移支付补助收入</t>
  </si>
  <si>
    <t xml:space="preserve">    其他一般性转移支付收入</t>
  </si>
  <si>
    <t>补助下级支出</t>
  </si>
  <si>
    <t xml:space="preserve">    专项转移支付收入</t>
  </si>
  <si>
    <t>下级上解收入</t>
  </si>
  <si>
    <t>地方政府债券支出</t>
  </si>
  <si>
    <t>调入资金</t>
  </si>
  <si>
    <t>调出资金</t>
  </si>
  <si>
    <t>地方政府债务收入</t>
  </si>
  <si>
    <t>年终结转</t>
  </si>
  <si>
    <t>收 入 合 计</t>
  </si>
  <si>
    <t>支 出 合 计</t>
  </si>
  <si>
    <t>表六：</t>
  </si>
  <si>
    <t>2022年邵阳市大祥区政府一般债务限额和余额情况表</t>
  </si>
  <si>
    <t>政府一般债务限额情况</t>
  </si>
  <si>
    <t>政府一般债务余额情况</t>
  </si>
  <si>
    <t>备注</t>
  </si>
  <si>
    <t>表七：</t>
  </si>
  <si>
    <t>2023年邵阳市大祥区政府性基金收入预算表</t>
  </si>
  <si>
    <t>代码</t>
  </si>
  <si>
    <r>
      <rPr>
        <sz val="11"/>
        <rFont val="仿宋_GB2312"/>
        <family val="0"/>
      </rPr>
      <t>项</t>
    </r>
    <r>
      <rPr>
        <sz val="12"/>
        <rFont val="仿宋_GB2312"/>
        <family val="0"/>
      </rPr>
      <t>目</t>
    </r>
  </si>
  <si>
    <t>2023预算数</t>
  </si>
  <si>
    <t>一、本级收入</t>
  </si>
  <si>
    <t>政府性基金收入</t>
  </si>
  <si>
    <t>国有土地使用权出让收入</t>
  </si>
  <si>
    <t>土地出让价款收入</t>
  </si>
  <si>
    <t>补缴的土地价款</t>
  </si>
  <si>
    <t>划拨土地收入</t>
  </si>
  <si>
    <t>缴纳新增建设用地土地有偿使用费</t>
  </si>
  <si>
    <t>其他土地出让收入</t>
  </si>
  <si>
    <t>专项债券对应项目专项收入</t>
  </si>
  <si>
    <t>国有土地使用权出让金专项债务对应项目专项收入</t>
  </si>
  <si>
    <t>土地储备专项债券对应项目专项收入</t>
  </si>
  <si>
    <t>棚户区改造专项债券对应项目专项收入</t>
  </si>
  <si>
    <t>其他国有土地使用权出让金专项债务对应项目专项收入</t>
  </si>
  <si>
    <t>农业土地开发资金专项债务对应项目专项收入</t>
  </si>
  <si>
    <t>大中型水库库区基金专项债务对应项目专项收入</t>
  </si>
  <si>
    <t>城市基础设施配套费专项债务对应项目专项收入</t>
  </si>
  <si>
    <t>其他政府性基金专项债务对应项目专项收入</t>
  </si>
  <si>
    <t>其他地方自行试点项目收益专项债券对应项目专项收入</t>
  </si>
  <si>
    <t>二、地方政府专项债券收入</t>
  </si>
  <si>
    <t>三、上级补助收入</t>
  </si>
  <si>
    <t>四、上年结转</t>
  </si>
  <si>
    <t>收入合计</t>
  </si>
  <si>
    <t>表八：</t>
  </si>
  <si>
    <t xml:space="preserve"> </t>
  </si>
  <si>
    <t>2023年邵阳市大祥区政府性基金支出预算表</t>
  </si>
  <si>
    <t>一、本年支出</t>
  </si>
  <si>
    <t xml:space="preserve">  其他政府性基金安排的支出  </t>
  </si>
  <si>
    <t>地方政府专项债务付息支出</t>
  </si>
  <si>
    <t>国有土地使用权出让金债务付息支出</t>
  </si>
  <si>
    <t>农业土地开发资金债务付息支出</t>
  </si>
  <si>
    <t>大中型水库库区基金债务付息支出</t>
  </si>
  <si>
    <t>城市基础设施配套费债务付息支出</t>
  </si>
  <si>
    <t>小型水库移民扶助基金债务付息支出</t>
  </si>
  <si>
    <t>国家重大水利工程建设基金债务付息支出</t>
  </si>
  <si>
    <t>车辆通行费债务付息支出</t>
  </si>
  <si>
    <t>污水处理费债务付息支出</t>
  </si>
  <si>
    <t>土地储备专项债券付息支出</t>
  </si>
  <si>
    <t>政府收费公路专项债券付息支出</t>
  </si>
  <si>
    <t>棚户区改造专项债券付息支出</t>
  </si>
  <si>
    <t>其他地方自行试点项目收益专项债券付息支出</t>
  </si>
  <si>
    <t>其他政府性基金债务付息支出</t>
  </si>
  <si>
    <t>二、地方政府专项债券还本支出</t>
  </si>
  <si>
    <t>三、调出资金</t>
  </si>
  <si>
    <t>四、结转下年</t>
  </si>
  <si>
    <t>支出合计</t>
  </si>
  <si>
    <t>表九：</t>
  </si>
  <si>
    <t>2023年邵阳市大祥区本级政府性基金支出预算表</t>
  </si>
  <si>
    <t xml:space="preserve">  本级支出合计</t>
  </si>
  <si>
    <t>表十：</t>
  </si>
  <si>
    <r>
      <t>2023</t>
    </r>
    <r>
      <rPr>
        <sz val="18"/>
        <color indexed="8"/>
        <rFont val="方正小标宋简体"/>
        <family val="0"/>
      </rPr>
      <t>年邵阳市大祥区政府性基金转移支付预算情况表</t>
    </r>
  </si>
  <si>
    <t xml:space="preserve">   单位：万元</t>
  </si>
  <si>
    <t>收入</t>
  </si>
  <si>
    <t>支出</t>
  </si>
  <si>
    <t>预算数</t>
  </si>
  <si>
    <r>
      <t xml:space="preserve"> </t>
    </r>
    <r>
      <rPr>
        <sz val="10.5"/>
        <color indexed="8"/>
        <rFont val="Times New Roman"/>
        <family val="1"/>
      </rPr>
      <t>-</t>
    </r>
  </si>
  <si>
    <r>
      <t xml:space="preserve"> </t>
    </r>
    <r>
      <rPr>
        <sz val="10.5"/>
        <color indexed="8"/>
        <rFont val="Times New Roman"/>
        <family val="1"/>
      </rPr>
      <t xml:space="preserve">- </t>
    </r>
    <r>
      <rPr>
        <sz val="10.5"/>
        <color indexed="8"/>
        <rFont val="Times New Roman"/>
        <family val="1"/>
      </rPr>
      <t xml:space="preserve">  </t>
    </r>
  </si>
  <si>
    <t>收入总计</t>
  </si>
  <si>
    <r>
      <t xml:space="preserve"> </t>
    </r>
    <r>
      <rPr>
        <b/>
        <sz val="10.5"/>
        <color indexed="8"/>
        <rFont val="Times New Roman"/>
        <family val="1"/>
      </rPr>
      <t xml:space="preserve">- </t>
    </r>
    <r>
      <rPr>
        <b/>
        <sz val="10.5"/>
        <color indexed="8"/>
        <rFont val="Times New Roman"/>
        <family val="1"/>
      </rPr>
      <t xml:space="preserve">  </t>
    </r>
  </si>
  <si>
    <r>
      <t xml:space="preserve"> </t>
    </r>
    <r>
      <rPr>
        <b/>
        <sz val="10.5"/>
        <color indexed="8"/>
        <rFont val="宋体"/>
        <family val="0"/>
      </rPr>
      <t>支出总计</t>
    </r>
  </si>
  <si>
    <t>此表无数据</t>
  </si>
  <si>
    <t>表十一：</t>
  </si>
  <si>
    <t>2022年邵阳市大祥区政府专项债务限额和余额情况表</t>
  </si>
  <si>
    <t>政府专项债务限额情况</t>
  </si>
  <si>
    <t>政府专项债务余额情况</t>
  </si>
  <si>
    <t>表十二：</t>
  </si>
  <si>
    <t>2023年邵阳市大祥区国有资本经营收入预算表</t>
  </si>
  <si>
    <t>单位:万元</t>
  </si>
  <si>
    <t>预算科目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</si>
  <si>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</si>
  <si>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</si>
  <si>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</si>
  <si>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</si>
  <si>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</si>
  <si>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</si>
  <si>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其中：1100501国有资本经营预算转移支付收入</t>
  </si>
  <si>
    <t>上年结余收入</t>
  </si>
  <si>
    <t>省补助计划单列市收入</t>
  </si>
  <si>
    <t>表十三：</t>
  </si>
  <si>
    <t>2023年邵阳市大祥区国有资本经营支出预算表</t>
  </si>
  <si>
    <t>223国有资本经营预算支出</t>
  </si>
  <si>
    <t>22301解决历史遗留问题及改革成本支出</t>
  </si>
  <si>
    <t>2230105国有企业退休人员社会化管理补助支出</t>
  </si>
  <si>
    <t>本年支出合计</t>
  </si>
  <si>
    <t>计划单列市上解省支出</t>
  </si>
  <si>
    <t>年终结余</t>
  </si>
  <si>
    <t>支出总计</t>
  </si>
  <si>
    <t>表十四：</t>
  </si>
  <si>
    <t>2023年邵阳市大祥区本级国有资本经营支出预算表</t>
  </si>
  <si>
    <t>本级支出合计</t>
  </si>
  <si>
    <t>表十五：</t>
  </si>
  <si>
    <r>
      <t>2023</t>
    </r>
    <r>
      <rPr>
        <sz val="18"/>
        <color indexed="8"/>
        <rFont val="方正小标宋简体"/>
        <family val="0"/>
      </rPr>
      <t>年邵阳市大祥区国有资本经营转移支付预算情况表</t>
    </r>
  </si>
  <si>
    <t>表十六：</t>
  </si>
  <si>
    <t>2023年邵阳市大祥区社会保险基金收入预算表</t>
  </si>
  <si>
    <t>项        目</t>
  </si>
  <si>
    <t>企业职工基本养老保险基金</t>
  </si>
  <si>
    <t>城乡居民基本
养老保险基金</t>
  </si>
  <si>
    <t>机关事业单位基
本养老保险基金</t>
  </si>
  <si>
    <t>职工基本医疗保险(含生育保险)基金</t>
  </si>
  <si>
    <t>城乡居民基本医疗保险基金</t>
  </si>
  <si>
    <t>工伤保险基金</t>
  </si>
  <si>
    <t>失业保险基金</t>
  </si>
  <si>
    <t>其中： 1、基金保费 收入</t>
  </si>
  <si>
    <t xml:space="preserve">    2、利息收入</t>
  </si>
  <si>
    <t xml:space="preserve">        3、财政补贴收入</t>
  </si>
  <si>
    <t xml:space="preserve">    4、其他收入</t>
  </si>
  <si>
    <t xml:space="preserve">    5、转移收入</t>
  </si>
  <si>
    <t xml:space="preserve">        6、上级补助收入</t>
  </si>
  <si>
    <t xml:space="preserve">        7、下级上解收入</t>
  </si>
  <si>
    <t>表十七：</t>
  </si>
  <si>
    <t>2023年邵阳市大祥区社会保险基金支出预算表</t>
  </si>
  <si>
    <t>其中：1、基本待遇支出</t>
  </si>
  <si>
    <t xml:space="preserve">   2、其他支出</t>
  </si>
  <si>
    <t xml:space="preserve">   3、转移支出</t>
  </si>
  <si>
    <t xml:space="preserve">      4、补助下级支出</t>
  </si>
  <si>
    <t xml:space="preserve">      5、上解上级支出</t>
  </si>
  <si>
    <t>年末滚存结余</t>
  </si>
  <si>
    <t xml:space="preserve">    其中：当年结余</t>
  </si>
  <si>
    <t>表十八：</t>
  </si>
  <si>
    <r>
      <t>2023</t>
    </r>
    <r>
      <rPr>
        <sz val="18"/>
        <color indexed="8"/>
        <rFont val="方正小标宋简体"/>
        <family val="0"/>
      </rPr>
      <t>年邵阳市大祥区“三公”经费支出预算表</t>
    </r>
  </si>
  <si>
    <t>“三公”经费合计</t>
  </si>
  <si>
    <t>因公出国（境）费</t>
  </si>
  <si>
    <t>公务用车购置及运行费</t>
  </si>
  <si>
    <t xml:space="preserve">公务接待费  </t>
  </si>
  <si>
    <t>小计</t>
  </si>
  <si>
    <t>公务用车购置费</t>
  </si>
  <si>
    <t>公务用车运行费</t>
  </si>
  <si>
    <t>表十九：</t>
  </si>
  <si>
    <t>2022年邵阳市大祥区政府债券还本付息情况表</t>
  </si>
  <si>
    <t>地区</t>
  </si>
  <si>
    <r>
      <t>2022</t>
    </r>
    <r>
      <rPr>
        <b/>
        <sz val="14"/>
        <color indexed="8"/>
        <rFont val="仿宋"/>
        <family val="3"/>
      </rPr>
      <t>年还本付息合计</t>
    </r>
  </si>
  <si>
    <t>本金</t>
  </si>
  <si>
    <t>利息</t>
  </si>
  <si>
    <t>一般债券</t>
  </si>
  <si>
    <t>专项债券</t>
  </si>
  <si>
    <t>大祥区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</si>
</sst>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(* #,##0.00_);_(* \(#,##0.00\);_(* &quot;-&quot;??_);_(@_)"/>
    <numFmt numFmtId="178" formatCode="_-* #,##0.00_$_-;\-* #,##0.00_$_-;_-* &quot;-&quot;??_$_-;_-@_-"/>
    <numFmt numFmtId="179" formatCode="#,##0;\-#,##0;&quot;-&quot;"/>
    <numFmt numFmtId="180" formatCode="0.0"/>
    <numFmt numFmtId="181" formatCode="_-* #,##0&quot;$&quot;_-;\-* #,##0&quot;$&quot;_-;_-* &quot;-&quot;&quot;$&quot;_-;_-@_-"/>
    <numFmt numFmtId="182" formatCode="0;_琀"/>
    <numFmt numFmtId="183" formatCode="#,##0;\(#,##0\)"/>
    <numFmt numFmtId="184" formatCode="0_ "/>
    <numFmt numFmtId="185" formatCode="* #,##0;* \-#,##0;* &quot;-&quot;;@"/>
    <numFmt numFmtId="186" formatCode="_-* #,##0_$_-;\-* #,##0_$_-;_-* &quot;-&quot;_$_-;_-@_-"/>
    <numFmt numFmtId="187" formatCode="\$#,##0.00;\(\$#,##0.00\)"/>
    <numFmt numFmtId="188" formatCode="_(&quot;$&quot;* #,##0.00_);_(&quot;$&quot;* \(#,##0.00\);_(&quot;$&quot;* &quot;-&quot;??_);_(@_)"/>
    <numFmt numFmtId="189" formatCode="\$#,##0;\(\$#,##0\)"/>
    <numFmt numFmtId="190" formatCode="_-&quot;$&quot;* #,##0_-;\-&quot;$&quot;* #,##0_-;_-&quot;$&quot;* &quot;-&quot;_-;_-@_-"/>
    <numFmt numFmtId="191" formatCode="_-* #,##0.00&quot;$&quot;_-;\-* #,##0.00&quot;$&quot;_-;_-* &quot;-&quot;??&quot;$&quot;_-;_-@_-"/>
    <numFmt numFmtId="192" formatCode="yyyy&quot;年&quot;m&quot;月&quot;d&quot;日&quot;;@"/>
    <numFmt numFmtId="193" formatCode="0.0000_);[Red]\(0.0000\)"/>
    <numFmt numFmtId="194" formatCode="0.00000_);[Red]\(0.00000\)"/>
    <numFmt numFmtId="195" formatCode="0_);[Red]\(0\)"/>
    <numFmt numFmtId="196" formatCode="0.00_ "/>
  </numFmts>
  <fonts count="110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2"/>
      <name val="方正小标宋_GBK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sz val="18"/>
      <color indexed="8"/>
      <name val="Times New Roman"/>
      <family val="1"/>
    </font>
    <font>
      <b/>
      <sz val="12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.5"/>
      <color indexed="8"/>
      <name val="黑体"/>
      <family val="3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0"/>
    </font>
    <font>
      <sz val="18"/>
      <color indexed="8"/>
      <name val="黑体"/>
      <family val="3"/>
    </font>
    <font>
      <sz val="11"/>
      <name val="仿宋_GB2312"/>
      <family val="0"/>
    </font>
    <font>
      <b/>
      <sz val="11"/>
      <name val="仿宋_GB2312"/>
      <family val="0"/>
    </font>
    <font>
      <sz val="10"/>
      <name val="Arial"/>
      <family val="2"/>
    </font>
    <font>
      <sz val="12"/>
      <name val="楷体_GB2312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name val="楷体_GB2312"/>
      <family val="0"/>
    </font>
    <font>
      <sz val="12"/>
      <color indexed="10"/>
      <name val="楷体_GB2312"/>
      <family val="0"/>
    </font>
    <font>
      <sz val="12"/>
      <color indexed="8"/>
      <name val="黑体"/>
      <family val="3"/>
    </font>
    <font>
      <b/>
      <sz val="9"/>
      <name val="SimSun"/>
      <family val="0"/>
    </font>
    <font>
      <b/>
      <sz val="8"/>
      <name val="SimSun"/>
      <family val="0"/>
    </font>
    <font>
      <sz val="8"/>
      <name val="SimSun"/>
      <family val="0"/>
    </font>
    <font>
      <sz val="12"/>
      <color indexed="10"/>
      <name val="宋体"/>
      <family val="0"/>
    </font>
    <font>
      <b/>
      <sz val="18"/>
      <name val="华文宋体"/>
      <family val="0"/>
    </font>
    <font>
      <b/>
      <sz val="10"/>
      <name val="楷体_GB2312"/>
      <family val="0"/>
    </font>
    <font>
      <sz val="9"/>
      <name val="SimSun"/>
      <family val="0"/>
    </font>
    <font>
      <b/>
      <sz val="12"/>
      <name val="楷体_GB2312"/>
      <family val="0"/>
    </font>
    <font>
      <b/>
      <sz val="11"/>
      <name val="楷体_GB2312"/>
      <family val="0"/>
    </font>
    <font>
      <sz val="10"/>
      <name val="楷体_GB2312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17"/>
      <name val="楷体_GB2312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name val="바탕체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b/>
      <sz val="10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官帕眉"/>
      <family val="0"/>
    </font>
    <font>
      <sz val="10"/>
      <name val="Geneva"/>
      <family val="2"/>
    </font>
    <font>
      <sz val="12"/>
      <name val="Helv"/>
      <family val="2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Calibri"/>
      <family val="0"/>
    </font>
    <font>
      <sz val="11"/>
      <name val="Calibri"/>
      <family val="0"/>
    </font>
    <font>
      <b/>
      <sz val="14"/>
      <color theme="1"/>
      <name val="仿宋"/>
      <family val="3"/>
    </font>
    <font>
      <sz val="11"/>
      <color indexed="8"/>
      <name val="Calibri"/>
      <family val="0"/>
    </font>
    <font>
      <sz val="18"/>
      <color rgb="FF000000"/>
      <name val="Times New Roman"/>
      <family val="1"/>
    </font>
    <font>
      <sz val="12"/>
      <color rgb="FF000000"/>
      <name val="仿宋_GB2312"/>
      <family val="0"/>
    </font>
    <font>
      <sz val="10.5"/>
      <color rgb="FF000000"/>
      <name val="黑体"/>
      <family val="3"/>
    </font>
    <font>
      <sz val="10.5"/>
      <color rgb="FF000000"/>
      <name val="Times New Roman"/>
      <family val="1"/>
    </font>
    <font>
      <b/>
      <sz val="10.5"/>
      <color rgb="FF000000"/>
      <name val="宋体"/>
      <family val="0"/>
    </font>
    <font>
      <b/>
      <sz val="10.5"/>
      <color rgb="FF000000"/>
      <name val="Times New Roman"/>
      <family val="1"/>
    </font>
    <font>
      <sz val="12"/>
      <color theme="1"/>
      <name val="仿宋_GB2312"/>
      <family val="0"/>
    </font>
    <font>
      <sz val="20"/>
      <color theme="1"/>
      <name val="黑体"/>
      <family val="3"/>
    </font>
    <font>
      <sz val="18"/>
      <color theme="1"/>
      <name val="黑体"/>
      <family val="3"/>
    </font>
    <font>
      <sz val="12"/>
      <color rgb="FF000000"/>
      <name val="黑体"/>
      <family val="3"/>
    </font>
    <font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5" fillId="4" borderId="1" applyNumberFormat="0" applyAlignment="0" applyProtection="0"/>
    <xf numFmtId="0" fontId="1" fillId="5" borderId="0" applyNumberFormat="0" applyBorder="0" applyAlignment="0" applyProtection="0"/>
    <xf numFmtId="44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6" fillId="7" borderId="0" applyNumberFormat="0" applyBorder="0" applyAlignment="0" applyProtection="0"/>
    <xf numFmtId="0" fontId="47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8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3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5" borderId="2" applyNumberFormat="0" applyFont="0" applyAlignment="0" applyProtection="0"/>
    <xf numFmtId="0" fontId="53" fillId="10" borderId="0" applyNumberFormat="0" applyBorder="0" applyAlignment="0" applyProtection="0"/>
    <xf numFmtId="0" fontId="47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68" fillId="0" borderId="3" applyNumberFormat="0" applyFill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4" fillId="0" borderId="4" applyNumberFormat="0" applyFill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3" fillId="11" borderId="0" applyNumberFormat="0" applyBorder="0" applyAlignment="0" applyProtection="0"/>
    <xf numFmtId="0" fontId="57" fillId="0" borderId="5" applyNumberFormat="0" applyFill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3" fillId="12" borderId="0" applyNumberFormat="0" applyBorder="0" applyAlignment="0" applyProtection="0"/>
    <xf numFmtId="0" fontId="71" fillId="13" borderId="6" applyNumberFormat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70" fillId="13" borderId="1" applyNumberFormat="0" applyAlignment="0" applyProtection="0"/>
    <xf numFmtId="0" fontId="62" fillId="14" borderId="7" applyNumberFormat="0" applyAlignment="0" applyProtection="0"/>
    <xf numFmtId="0" fontId="56" fillId="2" borderId="0" applyNumberFormat="0" applyBorder="0" applyAlignment="0" applyProtection="0"/>
    <xf numFmtId="0" fontId="1" fillId="4" borderId="0" applyNumberFormat="0" applyBorder="0" applyAlignment="0" applyProtection="0"/>
    <xf numFmtId="0" fontId="50" fillId="3" borderId="0" applyNumberFormat="0" applyBorder="0" applyAlignment="0" applyProtection="0"/>
    <xf numFmtId="0" fontId="53" fillId="15" borderId="0" applyNumberFormat="0" applyBorder="0" applyAlignment="0" applyProtection="0"/>
    <xf numFmtId="0" fontId="60" fillId="0" borderId="8" applyNumberFormat="0" applyFill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72" fillId="0" borderId="9" applyNumberFormat="0" applyFill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73" fillId="0" borderId="0" applyFont="0" applyFill="0" applyBorder="0" applyAlignment="0" applyProtection="0"/>
    <xf numFmtId="0" fontId="50" fillId="3" borderId="0" applyNumberFormat="0" applyBorder="0" applyAlignment="0" applyProtection="0"/>
    <xf numFmtId="0" fontId="59" fillId="8" borderId="0" applyNumberFormat="0" applyBorder="0" applyAlignment="0" applyProtection="0"/>
    <xf numFmtId="0" fontId="1" fillId="6" borderId="0" applyNumberFormat="0" applyBorder="0" applyAlignment="0" applyProtection="0"/>
    <xf numFmtId="0" fontId="53" fillId="11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7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53" fillId="11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19" borderId="0" applyNumberFormat="0" applyBorder="0" applyAlignment="0" applyProtection="0"/>
    <xf numFmtId="0" fontId="47" fillId="2" borderId="0" applyNumberFormat="0" applyBorder="0" applyAlignment="0" applyProtection="0"/>
    <xf numFmtId="0" fontId="53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1" fillId="3" borderId="0" applyNumberFormat="0" applyBorder="0" applyAlignment="0" applyProtection="0"/>
    <xf numFmtId="0" fontId="53" fillId="20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" fillId="4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3" fillId="4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/>
      <protection/>
    </xf>
    <xf numFmtId="43" fontId="77" fillId="0" borderId="0" applyFont="0" applyFill="0" applyBorder="0" applyAlignment="0" applyProtection="0"/>
    <xf numFmtId="1" fontId="4" fillId="0" borderId="10">
      <alignment vertical="center"/>
      <protection locked="0"/>
    </xf>
    <xf numFmtId="0" fontId="78" fillId="21" borderId="0" applyNumberFormat="0" applyBorder="0" applyAlignment="0" applyProtection="0"/>
    <xf numFmtId="0" fontId="0" fillId="0" borderId="0">
      <alignment/>
      <protection/>
    </xf>
    <xf numFmtId="177" fontId="29" fillId="0" borderId="0" applyFont="0" applyFill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77" fillId="0" borderId="0">
      <alignment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78" fontId="73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1" fillId="3" borderId="0" applyNumberFormat="0" applyBorder="0" applyAlignment="0" applyProtection="0"/>
    <xf numFmtId="0" fontId="50" fillId="6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6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41" fontId="77" fillId="0" borderId="0" applyFont="0" applyFill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82" fillId="0" borderId="11">
      <alignment horizontal="left"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3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75" fillId="24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16" fillId="25" borderId="0" applyNumberFormat="0" applyBorder="0" applyAlignment="0" applyProtection="0"/>
    <xf numFmtId="0" fontId="29" fillId="0" borderId="0">
      <alignment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80" fontId="4" fillId="0" borderId="10">
      <alignment vertical="center"/>
      <protection locked="0"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9" fillId="3" borderId="0" applyNumberFormat="0" applyBorder="0" applyAlignment="0" applyProtection="0"/>
    <xf numFmtId="0" fontId="83" fillId="0" borderId="12" applyProtection="0">
      <alignment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10" fontId="51" fillId="13" borderId="1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4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5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9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181" fontId="73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9" fillId="0" borderId="0">
      <alignment/>
      <protection/>
    </xf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6" fillId="25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6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81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81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2" borderId="0" applyNumberFormat="0" applyBorder="0" applyAlignment="0" applyProtection="0"/>
    <xf numFmtId="0" fontId="49" fillId="3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183" fontId="77" fillId="0" borderId="0">
      <alignment/>
      <protection/>
    </xf>
    <xf numFmtId="0" fontId="47" fillId="2" borderId="0" applyNumberFormat="0" applyBorder="0" applyAlignment="0" applyProtection="0"/>
    <xf numFmtId="0" fontId="79" fillId="0" borderId="0" applyFont="0" applyFill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9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16" fillId="25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81" fillId="2" borderId="0" applyNumberFormat="0" applyBorder="0" applyAlignment="0" applyProtection="0"/>
    <xf numFmtId="184" fontId="0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6" fillId="2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76" fillId="0" borderId="0">
      <alignment/>
      <protection/>
    </xf>
    <xf numFmtId="176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2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9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185" fontId="86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6" borderId="0" applyNumberFormat="0" applyBorder="0" applyAlignment="0" applyProtection="0"/>
    <xf numFmtId="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186" fontId="73" fillId="0" borderId="0" applyFon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38" fontId="51" fillId="12" borderId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83" fillId="0" borderId="0" applyProtection="0">
      <alignment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187" fontId="77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16" fillId="25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41" fontId="29" fillId="0" borderId="0" applyFont="0" applyFill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37" fontId="87" fillId="0" borderId="0">
      <alignment/>
      <protection/>
    </xf>
    <xf numFmtId="0" fontId="75" fillId="27" borderId="0" applyNumberFormat="0" applyBorder="0" applyAlignment="0" applyProtection="0"/>
    <xf numFmtId="0" fontId="47" fillId="2" borderId="0" applyNumberFormat="0" applyBorder="0" applyAlignment="0" applyProtection="0"/>
    <xf numFmtId="0" fontId="75" fillId="2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6" fillId="25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188" fontId="29" fillId="0" borderId="0" applyFon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75" fillId="2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5" fillId="3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179" fontId="76" fillId="0" borderId="0" applyFill="0" applyBorder="0" applyAlignment="0"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76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16" fillId="7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0" fillId="0" borderId="0">
      <alignment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31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16" fillId="32" borderId="0" applyNumberFormat="0" applyBorder="0" applyAlignment="0" applyProtection="0"/>
    <xf numFmtId="0" fontId="47" fillId="2" borderId="0" applyNumberFormat="0" applyBorder="0" applyAlignment="0" applyProtection="0"/>
    <xf numFmtId="0" fontId="75" fillId="24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33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8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13" borderId="10" applyNumberFormat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6" fillId="25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5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4" fillId="0" borderId="10">
      <alignment horizontal="distributed" vertical="center" wrapText="1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75" fillId="34" borderId="0" applyNumberFormat="0" applyBorder="0" applyAlignment="0" applyProtection="0"/>
    <xf numFmtId="1" fontId="29" fillId="0" borderId="0">
      <alignment/>
      <protection/>
    </xf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16" fillId="24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82" fillId="0" borderId="0" applyProtection="0">
      <alignment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61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6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88" fillId="0" borderId="0" applyProtection="0">
      <alignment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2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35" borderId="0" applyNumberFormat="0" applyBorder="0" applyAlignment="0" applyProtection="0"/>
    <xf numFmtId="0" fontId="48" fillId="2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9" fontId="86" fillId="0" borderId="0" applyFont="0" applyFill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89" fillId="0" borderId="0">
      <alignment/>
      <protection/>
    </xf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34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10" fontId="29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9" fontId="89" fillId="0" borderId="0" applyFont="0" applyFill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16" fillId="25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16" fillId="2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1" fillId="3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90" fillId="0" borderId="0">
      <alignment/>
      <protection/>
    </xf>
    <xf numFmtId="0" fontId="73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75" fillId="34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75" fillId="29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5" borderId="0" applyNumberFormat="0" applyBorder="0" applyAlignment="0" applyProtection="0"/>
    <xf numFmtId="0" fontId="47" fillId="9" borderId="0" applyNumberFormat="0" applyBorder="0" applyAlignment="0" applyProtection="0"/>
    <xf numFmtId="2" fontId="83" fillId="0" borderId="0" applyProtection="0">
      <alignment/>
    </xf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75" fillId="3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9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91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41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79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8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81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81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73" fillId="0" borderId="0" applyFont="0" applyFill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6" fillId="23" borderId="0" applyNumberFormat="0" applyBorder="0" applyAlignment="0" applyProtection="0"/>
    <xf numFmtId="0" fontId="50" fillId="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7" fillId="2" borderId="0" applyNumberFormat="0" applyBorder="0" applyAlignment="0" applyProtection="0"/>
    <xf numFmtId="191" fontId="73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75" fillId="3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1" fillId="6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81" fillId="9" borderId="0" applyNumberFormat="0" applyBorder="0" applyAlignment="0" applyProtection="0"/>
    <xf numFmtId="0" fontId="82" fillId="0" borderId="13" applyNumberFormat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64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6" fillId="2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8" fillId="37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1" fillId="6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3" fillId="0" borderId="0">
      <alignment vertical="center"/>
      <protection/>
    </xf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189" fontId="77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176" fontId="0" fillId="0" borderId="0">
      <alignment vertical="center"/>
      <protection/>
    </xf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38" fontId="79" fillId="0" borderId="0" applyFont="0" applyFill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182" fontId="86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4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1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1" fillId="0" borderId="0">
      <alignment vertical="center"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6" fillId="2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9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13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61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8" fillId="3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49" fillId="1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9" fontId="1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6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190" fontId="29" fillId="0" borderId="0" applyFont="0" applyFill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61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9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2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48" fillId="9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192" fontId="86" fillId="0" borderId="0" applyFon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193" fontId="93" fillId="0" borderId="0" xfId="0" applyNumberFormat="1" applyFont="1" applyFill="1" applyBorder="1" applyAlignment="1">
      <alignment vertical="center"/>
    </xf>
    <xf numFmtId="194" fontId="9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3" fontId="93" fillId="0" borderId="0" xfId="0" applyNumberFormat="1" applyFont="1" applyFill="1" applyBorder="1" applyAlignment="1">
      <alignment horizontal="center" vertical="center"/>
    </xf>
    <xf numFmtId="194" fontId="9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97" fillId="0" borderId="14" xfId="0" applyNumberFormat="1" applyFont="1" applyFill="1" applyBorder="1" applyAlignment="1">
      <alignment horizontal="center" vertical="center"/>
    </xf>
    <xf numFmtId="176" fontId="97" fillId="0" borderId="15" xfId="0" applyNumberFormat="1" applyFont="1" applyFill="1" applyBorder="1" applyAlignment="1">
      <alignment horizontal="center" vertical="center"/>
    </xf>
    <xf numFmtId="176" fontId="97" fillId="0" borderId="16" xfId="0" applyNumberFormat="1" applyFont="1" applyFill="1" applyBorder="1" applyAlignment="1">
      <alignment horizontal="center" vertical="center"/>
    </xf>
    <xf numFmtId="176" fontId="97" fillId="0" borderId="17" xfId="0" applyNumberFormat="1" applyFont="1" applyFill="1" applyBorder="1" applyAlignment="1">
      <alignment horizontal="center" vertical="center"/>
    </xf>
    <xf numFmtId="176" fontId="97" fillId="0" borderId="18" xfId="0" applyNumberFormat="1" applyFont="1" applyFill="1" applyBorder="1" applyAlignment="1">
      <alignment horizontal="center" vertical="center"/>
    </xf>
    <xf numFmtId="176" fontId="97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93" fontId="7" fillId="0" borderId="10" xfId="0" applyNumberFormat="1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16" fillId="0" borderId="22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00" fillId="0" borderId="0" xfId="0" applyFont="1" applyAlignment="1">
      <alignment horizontal="justify" vertical="center"/>
    </xf>
    <xf numFmtId="0" fontId="100" fillId="0" borderId="0" xfId="0" applyFont="1" applyAlignment="1">
      <alignment horizontal="right"/>
    </xf>
    <xf numFmtId="0" fontId="101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105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/>
    </xf>
    <xf numFmtId="0" fontId="105" fillId="0" borderId="24" xfId="0" applyFont="1" applyFill="1" applyBorder="1" applyAlignment="1">
      <alignment horizontal="center" vertical="center"/>
    </xf>
    <xf numFmtId="0" fontId="105" fillId="0" borderId="25" xfId="0" applyFont="1" applyFill="1" applyBorder="1" applyAlignment="1">
      <alignment horizontal="center" vertical="center"/>
    </xf>
    <xf numFmtId="0" fontId="5" fillId="0" borderId="0" xfId="172" applyNumberFormat="1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" fontId="27" fillId="0" borderId="10" xfId="3251" applyNumberFormat="1" applyFont="1" applyFill="1" applyBorder="1" applyAlignment="1">
      <alignment horizontal="left" vertical="center" wrapText="1"/>
      <protection/>
    </xf>
    <xf numFmtId="1" fontId="27" fillId="0" borderId="10" xfId="3251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0" xfId="172">
      <alignment/>
      <protection/>
    </xf>
    <xf numFmtId="0" fontId="0" fillId="0" borderId="0" xfId="171">
      <alignment/>
      <protection/>
    </xf>
    <xf numFmtId="0" fontId="0" fillId="0" borderId="0" xfId="171" applyFont="1">
      <alignment/>
      <protection/>
    </xf>
    <xf numFmtId="0" fontId="30" fillId="0" borderId="0" xfId="171" applyFont="1" applyAlignment="1">
      <alignment horizontal="center" vertical="center"/>
      <protection/>
    </xf>
    <xf numFmtId="0" fontId="0" fillId="0" borderId="0" xfId="171" applyAlignment="1">
      <alignment horizontal="center"/>
      <protection/>
    </xf>
    <xf numFmtId="0" fontId="4" fillId="0" borderId="0" xfId="172" applyFont="1">
      <alignment/>
      <protection/>
    </xf>
    <xf numFmtId="0" fontId="29" fillId="0" borderId="0" xfId="172" applyAlignment="1">
      <alignment horizontal="center"/>
      <protection/>
    </xf>
    <xf numFmtId="196" fontId="29" fillId="0" borderId="0" xfId="172" applyNumberFormat="1" applyAlignment="1">
      <alignment horizontal="center"/>
      <protection/>
    </xf>
    <xf numFmtId="0" fontId="31" fillId="0" borderId="0" xfId="171" applyFont="1" applyAlignment="1">
      <alignment horizontal="center"/>
      <protection/>
    </xf>
    <xf numFmtId="0" fontId="32" fillId="0" borderId="0" xfId="171" applyFon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33" fillId="0" borderId="0" xfId="171" applyFont="1" applyAlignment="1">
      <alignment horizontal="center" vertical="center"/>
      <protection/>
    </xf>
    <xf numFmtId="0" fontId="24" fillId="0" borderId="10" xfId="171" applyFont="1" applyBorder="1" applyAlignment="1">
      <alignment horizontal="center" vertical="center"/>
      <protection/>
    </xf>
    <xf numFmtId="0" fontId="24" fillId="0" borderId="10" xfId="171" applyFont="1" applyBorder="1" applyAlignment="1">
      <alignment horizontal="center" vertical="center" wrapText="1"/>
      <protection/>
    </xf>
    <xf numFmtId="0" fontId="30" fillId="0" borderId="10" xfId="3544" applyFont="1" applyBorder="1" applyAlignment="1">
      <alignment horizontal="left" vertical="center"/>
      <protection/>
    </xf>
    <xf numFmtId="0" fontId="30" fillId="0" borderId="10" xfId="3544" applyFont="1" applyBorder="1" applyAlignment="1">
      <alignment horizontal="center" vertical="center"/>
      <protection/>
    </xf>
    <xf numFmtId="0" fontId="34" fillId="0" borderId="0" xfId="171" applyFont="1" applyAlignment="1">
      <alignment horizontal="center" vertical="center"/>
      <protection/>
    </xf>
    <xf numFmtId="0" fontId="108" fillId="0" borderId="24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4" fontId="36" fillId="0" borderId="20" xfId="0" applyNumberFormat="1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vertical="center" wrapText="1"/>
    </xf>
    <xf numFmtId="0" fontId="38" fillId="39" borderId="20" xfId="0" applyFont="1" applyFill="1" applyBorder="1" applyAlignment="1">
      <alignment horizontal="left" vertical="center" wrapText="1"/>
    </xf>
    <xf numFmtId="4" fontId="38" fillId="39" borderId="20" xfId="0" applyNumberFormat="1" applyFont="1" applyFill="1" applyBorder="1" applyAlignment="1">
      <alignment vertical="center" wrapText="1"/>
    </xf>
    <xf numFmtId="0" fontId="109" fillId="0" borderId="0" xfId="0" applyFont="1" applyAlignment="1">
      <alignment vertical="center"/>
    </xf>
    <xf numFmtId="0" fontId="29" fillId="0" borderId="0" xfId="172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4" fillId="0" borderId="0" xfId="172" applyFont="1" applyFill="1" applyBorder="1" applyAlignment="1">
      <alignment/>
      <protection/>
    </xf>
    <xf numFmtId="196" fontId="29" fillId="0" borderId="0" xfId="172" applyNumberFormat="1" applyFont="1" applyFill="1" applyBorder="1" applyAlignment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196" fontId="40" fillId="0" borderId="0" xfId="0" applyNumberFormat="1" applyFont="1" applyFill="1" applyBorder="1" applyAlignment="1">
      <alignment horizontal="center" vertical="center" wrapText="1"/>
    </xf>
    <xf numFmtId="196" fontId="40" fillId="0" borderId="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196" fontId="24" fillId="0" borderId="26" xfId="0" applyNumberFormat="1" applyFont="1" applyFill="1" applyBorder="1" applyAlignment="1">
      <alignment horizontal="center" vertical="center"/>
    </xf>
    <xf numFmtId="196" fontId="24" fillId="0" borderId="0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4" fontId="36" fillId="39" borderId="20" xfId="0" applyNumberFormat="1" applyFont="1" applyFill="1" applyBorder="1" applyAlignment="1">
      <alignment vertical="center" wrapText="1"/>
    </xf>
    <xf numFmtId="196" fontId="41" fillId="0" borderId="0" xfId="0" applyNumberFormat="1" applyFont="1" applyFill="1" applyBorder="1" applyAlignment="1">
      <alignment vertical="center"/>
    </xf>
    <xf numFmtId="0" fontId="36" fillId="39" borderId="20" xfId="0" applyFont="1" applyFill="1" applyBorder="1" applyAlignment="1">
      <alignment horizontal="left" vertical="center" wrapText="1"/>
    </xf>
    <xf numFmtId="196" fontId="36" fillId="39" borderId="0" xfId="0" applyNumberFormat="1" applyFont="1" applyFill="1" applyBorder="1" applyAlignment="1">
      <alignment vertical="center" wrapText="1"/>
    </xf>
    <xf numFmtId="196" fontId="42" fillId="39" borderId="0" xfId="0" applyNumberFormat="1" applyFont="1" applyFill="1" applyBorder="1" applyAlignment="1">
      <alignment vertical="center" wrapText="1"/>
    </xf>
    <xf numFmtId="0" fontId="42" fillId="39" borderId="20" xfId="0" applyFont="1" applyFill="1" applyBorder="1" applyAlignment="1">
      <alignment horizontal="left" vertical="center" wrapText="1"/>
    </xf>
    <xf numFmtId="4" fontId="42" fillId="39" borderId="20" xfId="0" applyNumberFormat="1" applyFont="1" applyFill="1" applyBorder="1" applyAlignment="1">
      <alignment vertical="center" wrapText="1"/>
    </xf>
    <xf numFmtId="196" fontId="30" fillId="0" borderId="0" xfId="0" applyNumberFormat="1" applyFont="1" applyFill="1" applyBorder="1" applyAlignment="1">
      <alignment vertical="center"/>
    </xf>
    <xf numFmtId="196" fontId="4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3" fillId="0" borderId="24" xfId="0" applyNumberFormat="1" applyFont="1" applyFill="1" applyBorder="1" applyAlignment="1" applyProtection="1">
      <alignment horizontal="left" vertical="center" wrapText="1"/>
      <protection/>
    </xf>
    <xf numFmtId="196" fontId="30" fillId="0" borderId="26" xfId="0" applyNumberFormat="1" applyFont="1" applyFill="1" applyBorder="1" applyAlignment="1">
      <alignment vertical="center"/>
    </xf>
    <xf numFmtId="196" fontId="43" fillId="0" borderId="2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7" xfId="0" applyNumberFormat="1" applyFont="1" applyFill="1" applyBorder="1" applyAlignment="1" applyProtection="1">
      <alignment horizontal="left" vertical="center" wrapText="1"/>
      <protection/>
    </xf>
    <xf numFmtId="196" fontId="12" fillId="0" borderId="24" xfId="0" applyNumberFormat="1" applyFont="1" applyFill="1" applyBorder="1" applyAlignment="1" applyProtection="1">
      <alignment horizontal="left" vertical="center" wrapText="1"/>
      <protection/>
    </xf>
    <xf numFmtId="196" fontId="30" fillId="0" borderId="28" xfId="0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>
      <alignment vertical="center"/>
    </xf>
    <xf numFmtId="196" fontId="30" fillId="0" borderId="29" xfId="0" applyNumberFormat="1" applyFont="1" applyFill="1" applyBorder="1" applyAlignment="1">
      <alignment vertical="center"/>
    </xf>
    <xf numFmtId="0" fontId="29" fillId="0" borderId="0" xfId="172" applyFont="1" applyFill="1" applyBorder="1" applyAlignment="1">
      <alignment horizontal="center"/>
      <protection/>
    </xf>
    <xf numFmtId="196" fontId="29" fillId="0" borderId="0" xfId="172" applyNumberFormat="1" applyFont="1" applyFill="1" applyBorder="1" applyAlignment="1">
      <alignment horizontal="center"/>
      <protection/>
    </xf>
    <xf numFmtId="1" fontId="4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44" fillId="0" borderId="0" xfId="0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196" fontId="24" fillId="0" borderId="30" xfId="172" applyNumberFormat="1" applyFont="1" applyFill="1" applyBorder="1" applyAlignment="1">
      <alignment horizontal="center" vertical="center" wrapText="1"/>
      <protection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0" xfId="172" applyNumberFormat="1" applyFont="1" applyFill="1" applyBorder="1" applyAlignment="1">
      <alignment horizontal="center" vertical="center"/>
      <protection/>
    </xf>
    <xf numFmtId="196" fontId="30" fillId="0" borderId="10" xfId="172" applyNumberFormat="1" applyFont="1" applyFill="1" applyBorder="1" applyAlignment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vertical="center"/>
      <protection locked="0"/>
    </xf>
    <xf numFmtId="1" fontId="43" fillId="0" borderId="10" xfId="0" applyNumberFormat="1" applyFont="1" applyFill="1" applyBorder="1" applyAlignment="1">
      <alignment horizontal="center" vertical="center"/>
    </xf>
    <xf numFmtId="196" fontId="43" fillId="0" borderId="10" xfId="172" applyNumberFormat="1" applyFont="1" applyFill="1" applyBorder="1" applyAlignment="1">
      <alignment horizontal="center" vertical="center"/>
      <protection/>
    </xf>
    <xf numFmtId="0" fontId="30" fillId="0" borderId="3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vertical="center"/>
    </xf>
    <xf numFmtId="184" fontId="29" fillId="0" borderId="0" xfId="172" applyNumberFormat="1" applyFont="1" applyFill="1" applyBorder="1" applyAlignment="1">
      <alignment horizontal="center"/>
      <protection/>
    </xf>
    <xf numFmtId="10" fontId="29" fillId="0" borderId="0" xfId="172" applyNumberFormat="1" applyFont="1" applyFill="1" applyBorder="1" applyAlignment="1">
      <alignment horizontal="center"/>
      <protection/>
    </xf>
    <xf numFmtId="0" fontId="40" fillId="0" borderId="0" xfId="172" applyFont="1" applyFill="1" applyBorder="1" applyAlignment="1" applyProtection="1">
      <alignment horizontal="center"/>
      <protection locked="0"/>
    </xf>
    <xf numFmtId="184" fontId="40" fillId="0" borderId="0" xfId="172" applyNumberFormat="1" applyFont="1" applyFill="1" applyBorder="1" applyAlignment="1" applyProtection="1">
      <alignment horizontal="center"/>
      <protection locked="0"/>
    </xf>
    <xf numFmtId="10" fontId="40" fillId="0" borderId="0" xfId="172" applyNumberFormat="1" applyFont="1" applyFill="1" applyBorder="1" applyAlignment="1" applyProtection="1">
      <alignment horizontal="center"/>
      <protection locked="0"/>
    </xf>
    <xf numFmtId="0" fontId="0" fillId="0" borderId="0" xfId="172" applyFont="1" applyFill="1" applyBorder="1" applyAlignment="1">
      <alignment/>
      <protection/>
    </xf>
    <xf numFmtId="196" fontId="0" fillId="0" borderId="0" xfId="172" applyNumberFormat="1" applyFont="1" applyFill="1" applyBorder="1" applyAlignment="1">
      <alignment/>
      <protection/>
    </xf>
    <xf numFmtId="184" fontId="0" fillId="0" borderId="0" xfId="172" applyNumberFormat="1" applyFont="1" applyFill="1" applyBorder="1" applyAlignment="1">
      <alignment horizontal="center"/>
      <protection/>
    </xf>
    <xf numFmtId="10" fontId="33" fillId="0" borderId="0" xfId="172" applyNumberFormat="1" applyFont="1" applyFill="1" applyBorder="1" applyAlignment="1">
      <alignment/>
      <protection/>
    </xf>
    <xf numFmtId="0" fontId="24" fillId="0" borderId="30" xfId="172" applyFont="1" applyFill="1" applyBorder="1" applyAlignment="1">
      <alignment horizontal="center" vertical="center"/>
      <protection/>
    </xf>
    <xf numFmtId="0" fontId="24" fillId="0" borderId="30" xfId="172" applyFont="1" applyFill="1" applyBorder="1" applyAlignment="1">
      <alignment horizontal="center" vertical="center" wrapText="1"/>
      <protection/>
    </xf>
    <xf numFmtId="184" fontId="24" fillId="0" borderId="30" xfId="172" applyNumberFormat="1" applyFont="1" applyFill="1" applyBorder="1" applyAlignment="1">
      <alignment horizontal="center" vertical="center" wrapText="1"/>
      <protection/>
    </xf>
    <xf numFmtId="10" fontId="24" fillId="0" borderId="30" xfId="172" applyNumberFormat="1" applyFont="1" applyFill="1" applyBorder="1" applyAlignment="1">
      <alignment horizontal="center" vertical="center" wrapText="1"/>
      <protection/>
    </xf>
    <xf numFmtId="195" fontId="43" fillId="0" borderId="10" xfId="172" applyNumberFormat="1" applyFont="1" applyFill="1" applyBorder="1" applyAlignment="1">
      <alignment horizontal="center" vertical="center"/>
      <protection/>
    </xf>
    <xf numFmtId="184" fontId="43" fillId="0" borderId="10" xfId="172" applyNumberFormat="1" applyFont="1" applyFill="1" applyBorder="1" applyAlignment="1">
      <alignment horizontal="center" vertical="center"/>
      <protection/>
    </xf>
    <xf numFmtId="10" fontId="43" fillId="13" borderId="10" xfId="172" applyNumberFormat="1" applyFont="1" applyFill="1" applyBorder="1" applyAlignment="1">
      <alignment horizontal="center" vertical="center"/>
      <protection/>
    </xf>
    <xf numFmtId="1" fontId="30" fillId="13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30" fillId="0" borderId="10" xfId="172" applyNumberFormat="1" applyFont="1" applyFill="1" applyBorder="1" applyAlignment="1">
      <alignment horizontal="center"/>
      <protection/>
    </xf>
    <xf numFmtId="10" fontId="30" fillId="13" borderId="10" xfId="172" applyNumberFormat="1" applyFont="1" applyFill="1" applyBorder="1" applyAlignment="1">
      <alignment horizontal="center" vertical="center"/>
      <protection/>
    </xf>
    <xf numFmtId="0" fontId="30" fillId="13" borderId="10" xfId="172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horizontal="center" vertical="center"/>
    </xf>
    <xf numFmtId="195" fontId="30" fillId="0" borderId="10" xfId="172" applyNumberFormat="1" applyFont="1" applyFill="1" applyBorder="1" applyAlignment="1">
      <alignment horizontal="center" vertical="center"/>
      <protection/>
    </xf>
    <xf numFmtId="1" fontId="30" fillId="13" borderId="10" xfId="172" applyNumberFormat="1" applyFont="1" applyFill="1" applyBorder="1" applyAlignment="1">
      <alignment horizontal="center"/>
      <protection/>
    </xf>
    <xf numFmtId="1" fontId="30" fillId="0" borderId="10" xfId="172" applyNumberFormat="1" applyFont="1" applyFill="1" applyBorder="1" applyAlignment="1">
      <alignment horizontal="center"/>
      <protection/>
    </xf>
    <xf numFmtId="0" fontId="45" fillId="0" borderId="10" xfId="172" applyFont="1" applyFill="1" applyBorder="1" applyAlignment="1">
      <alignment horizontal="center" vertical="center"/>
      <protection/>
    </xf>
    <xf numFmtId="0" fontId="30" fillId="0" borderId="10" xfId="172" applyFont="1" applyFill="1" applyBorder="1" applyAlignment="1" applyProtection="1">
      <alignment/>
      <protection locked="0"/>
    </xf>
    <xf numFmtId="184" fontId="43" fillId="0" borderId="10" xfId="172" applyNumberFormat="1" applyFont="1" applyFill="1" applyBorder="1" applyAlignment="1">
      <alignment horizontal="center"/>
      <protection/>
    </xf>
    <xf numFmtId="0" fontId="45" fillId="13" borderId="10" xfId="172" applyFont="1" applyFill="1" applyBorder="1" applyAlignment="1" applyProtection="1">
      <alignment horizontal="left" vertical="center"/>
      <protection locked="0"/>
    </xf>
    <xf numFmtId="0" fontId="43" fillId="0" borderId="24" xfId="0" applyNumberFormat="1" applyFont="1" applyFill="1" applyBorder="1" applyAlignment="1" applyProtection="1">
      <alignment horizontal="left" vertical="center"/>
      <protection/>
    </xf>
    <xf numFmtId="0" fontId="30" fillId="0" borderId="24" xfId="0" applyNumberFormat="1" applyFont="1" applyFill="1" applyBorder="1" applyAlignment="1" applyProtection="1">
      <alignment horizontal="left" vertical="center"/>
      <protection/>
    </xf>
    <xf numFmtId="0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13" borderId="24" xfId="0" applyNumberFormat="1" applyFont="1" applyFill="1" applyBorder="1" applyAlignment="1" applyProtection="1">
      <alignment horizontal="left" vertical="center"/>
      <protection/>
    </xf>
    <xf numFmtId="0" fontId="25" fillId="13" borderId="10" xfId="3290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6" fillId="0" borderId="10" xfId="1136" applyFont="1" applyFill="1" applyBorder="1" applyAlignment="1">
      <alignment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</cellXfs>
  <cellStyles count="3756">
    <cellStyle name="Normal" xfId="0"/>
    <cellStyle name="差_gdp" xfId="15"/>
    <cellStyle name="Currency [0]" xfId="16"/>
    <cellStyle name="好_丽江汇总_2015年部门预算编制表格0305" xfId="17"/>
    <cellStyle name="好_2013年专项追加指标非税登记表1.23" xfId="18"/>
    <cellStyle name="差_缺口消化情况_2015年部门预算编制表格0305" xfId="19"/>
    <cellStyle name="输入" xfId="20"/>
    <cellStyle name="20% - 强调文字颜色 3" xfId="21"/>
    <cellStyle name="Currency" xfId="22"/>
    <cellStyle name="好_28四川_2015年部门预算编制表格0305" xfId="23"/>
    <cellStyle name="好_34青海" xfId="24"/>
    <cellStyle name="好_云南 缺口县区测算(地方填报)_2015年部门预算编制表格（预算01-03表）（乡镇办）0215" xfId="25"/>
    <cellStyle name="好_教育(按照总人口测算）—20080416_民生政策最低支出需求_财力性转移支付2010年预算参考数_2015年部门预算编制表格（农财股）0215" xfId="26"/>
    <cellStyle name="Accent2 - 40%" xfId="27"/>
    <cellStyle name="差_市辖区测算20080510_县市旗测算-新科目（含人口规模效应）_财力性转移支付2010年预算参考数_2015年部门预算编制表格0305" xfId="28"/>
    <cellStyle name="Comma [0]" xfId="29"/>
    <cellStyle name="Comma" xfId="30"/>
    <cellStyle name="好_其他部门(按照总人口测算）—20080416_2015年部门预算编制表格（预算01-03表）（经建股）0215" xfId="31"/>
    <cellStyle name="好_汇总" xfId="32"/>
    <cellStyle name="差" xfId="33"/>
    <cellStyle name="好_2007一般预算支出口径剔除表_2015年部门预算编制表格0305" xfId="34"/>
    <cellStyle name="好_分析缺口率_财力性转移支付2010年预算参考数" xfId="35"/>
    <cellStyle name="差_缺口县区测算(按2007支出增长25%测算)_财力性转移支付2010年预算参考数_2015年部门预算编制表格（预算01-03表）（乡镇办）0215" xfId="36"/>
    <cellStyle name="差_教育(按照总人口测算）—20080416_不含人员经费系数_财力性转移支付2010年预算参考数_2015年部门预算编制表格（预算01-03表）（经建股）0215" xfId="37"/>
    <cellStyle name="好_县市旗测算-新科目（20080627）_不含人员经费系数_2015年部门预算编制表格（农财股）0215" xfId="38"/>
    <cellStyle name="40% - 强调文字颜色 3" xfId="39"/>
    <cellStyle name="差_教育(按照总人口测算）—20080416_民生政策最低支出需求_财力性转移支付2010年预算参考数_教科文2015年部门预算编制表格（预算01-03表）(教科文股)" xfId="40"/>
    <cellStyle name="好_市辖区测算-新科目（20080626）_不含人员经费系数_教科文2015年部门预算编制表格（预算01-03表）(教科文股)" xfId="41"/>
    <cellStyle name="好_2006年28四川_财力性转移支付2010年预算参考数_2015年部门预算编制表格（农财股）0215" xfId="42"/>
    <cellStyle name="好_平邑_财力性转移支付2010年预算参考数" xfId="43"/>
    <cellStyle name="差_核定人数对比_2015年部门预算编制表格（农财股）0215" xfId="44"/>
    <cellStyle name="60% - 强调文字颜色 3" xfId="45"/>
    <cellStyle name="Hyperlink" xfId="46"/>
    <cellStyle name="差_文体广播事业(按照总人口测算）—20080416_民生政策最低支出需求_教科文2015年部门预算编制表格（预算01-03表）(教科文股)" xfId="47"/>
    <cellStyle name="好_2_财力性转移支付2010年预算参考数_2015年部门预算编制表格（预算01-03表）（乡镇办）0215" xfId="48"/>
    <cellStyle name="差_34青海_教科文2015年部门预算编制表格（预算01-03表）(教科文股)" xfId="49"/>
    <cellStyle name="好_县市旗测算20080508_不含人员经费系数_教科文2015年部门预算编制表格（预算01-03表）(教科文股)" xfId="50"/>
    <cellStyle name="差_县区合并测算20080421_县市旗测算-新科目（含人口规模效应）_财力性转移支付2010年预算参考数_2015年部门预算编制表格（农财股）0215" xfId="51"/>
    <cellStyle name="Percent" xfId="52"/>
    <cellStyle name="Followed Hyperlink" xfId="53"/>
    <cellStyle name="好_行政公检法测算_县市旗测算-新科目（含人口规模效应）_财力性转移支付2010年预算参考数_2015年部门预算编制表格（预算01-03表）（乡镇办）0215" xfId="54"/>
    <cellStyle name="差_安徽 缺口县区测算(地方填报)1_财力性转移支付2010年预算参考数" xfId="55"/>
    <cellStyle name="好_农林水和城市维护标准支出20080505－县区合计_财力性转移支付2010年预算参考数_2015年部门预算编制表格（农财股）0215" xfId="56"/>
    <cellStyle name="差_30云南_1_财力性转移支付2010年预算参考数_2015年部门预算编制表格（预算01-03表）（经建股）0215" xfId="57"/>
    <cellStyle name="好_行政(燃修费)_财力性转移支付2010年预算参考数" xfId="58"/>
    <cellStyle name="注释" xfId="59"/>
    <cellStyle name="60% - 强调文字颜色 2" xfId="60"/>
    <cellStyle name="差_11大理_教科文2015年部门预算编制表格（预算01-03表）(教科文股)" xfId="61"/>
    <cellStyle name="标题 4" xfId="62"/>
    <cellStyle name="差_市辖区测算-新科目（20080626）_县市旗测算-新科目（含人口规模效应）_2015年部门预算编制表格（预算01-03表）（乡镇办）0215" xfId="63"/>
    <cellStyle name="警告文本" xfId="64"/>
    <cellStyle name="标题" xfId="65"/>
    <cellStyle name="好_自行调整差异系数顺序_财力性转移支付2010年预算参考数_2015年部门预算编制表格（预算01-03表）（乡镇办）0215" xfId="66"/>
    <cellStyle name="差_教育(按照总人口测算）—20080416_民生政策最低支出需求_2015年部门预算编制表格（预算01-03表）（经建股）0215" xfId="67"/>
    <cellStyle name="好_其他部门(按照总人口测算）—20080416_教科文2015年部门预算编制表格（预算01-03表）(教科文股)" xfId="68"/>
    <cellStyle name="差_Book1_财力性转移支付2010年预算参考数_2015年部门预算编制表格0305" xfId="69"/>
    <cellStyle name="解释性文本" xfId="70"/>
    <cellStyle name="好_2017.1.16（表一含宝工区耕地占用数）" xfId="71"/>
    <cellStyle name="标题 1" xfId="72"/>
    <cellStyle name="差_测算结果汇总_财力性转移支付2010年预算参考数" xfId="73"/>
    <cellStyle name="差_不含人员经费系数_财力性转移支付2010年预算参考数_2015年部门预算编制表格0305" xfId="74"/>
    <cellStyle name="标题 2" xfId="75"/>
    <cellStyle name="差_农林水和城市维护标准支出20080505－县区合计_财力性转移支付2010年预算参考数" xfId="76"/>
    <cellStyle name="好_总人口_财力性转移支付2010年预算参考数_2015年部门预算编制表格（预算01-03表）（乡镇办）0215" xfId="77"/>
    <cellStyle name="差_教育(按照总人口测算）—20080416_不含人员经费系数_2015年部门预算编制表格（预算01-03表）（经建股）0215" xfId="78"/>
    <cellStyle name="差_缺口县区测算(按2007支出增长25%测算)_2015年部门预算编制表格（预算01-03表）（乡镇办）0215" xfId="79"/>
    <cellStyle name="差_测算结果_财力性转移支付2010年预算参考数" xfId="80"/>
    <cellStyle name="差_缺口县区测算(财政部标准)_财力性转移支付2010年预算参考数_2015年部门预算编制表格（预算01-03表）（经建股）0215" xfId="81"/>
    <cellStyle name="60% - 强调文字颜色 1" xfId="82"/>
    <cellStyle name="标题 3" xfId="83"/>
    <cellStyle name="好_山东省民生支出标准_2015年部门预算编制表格（预算01-03表）（经建股）0215" xfId="84"/>
    <cellStyle name="好_危改资金测算_财力性转移支付2010年预算参考数" xfId="85"/>
    <cellStyle name="差_汇总_财力性转移支付2010年预算参考数_2015年部门预算编制表格0305" xfId="86"/>
    <cellStyle name="好_一般预算支出口径剔除表_2015年部门预算编制表格0305" xfId="87"/>
    <cellStyle name="差_教育(按照总人口测算）—20080416_县市旗测算-新科目（含人口规模效应）_财力性转移支付2010年预算参考数_2015年部门预算编制表格（预算01-03表）（乡镇办）0215" xfId="88"/>
    <cellStyle name="差_卫生(按照总人口测算）—20080416_不含人员经费系数_2015年部门预算编制表格0305" xfId="89"/>
    <cellStyle name="60% - 强调文字颜色 4" xfId="90"/>
    <cellStyle name="输出" xfId="91"/>
    <cellStyle name="差_不含人员经费系数_财力性转移支付2010年预算参考数_教科文2015年部门预算编制表格（预算01-03表）(教科文股)" xfId="92"/>
    <cellStyle name="差_09黑龙江_财力性转移支付2010年预算参考数_2015年部门预算编制表格（农财股）0215_双清区2017年预算表格（含社保基金预算）" xfId="93"/>
    <cellStyle name="差_县区合并测算20080421_不含人员经费系数_财力性转移支付2010年预算参考数_2015年部门预算编制表格0305" xfId="94"/>
    <cellStyle name="差_分县成本差异系数_财力性转移支付2010年预算参考数_教科文2015年部门预算编制表格（预算01-03表）(教科文股)" xfId="95"/>
    <cellStyle name="好_检验表（调整后）_2015年部门预算编制表格（农财股）0215" xfId="96"/>
    <cellStyle name="计算" xfId="97"/>
    <cellStyle name="检查单元格" xfId="98"/>
    <cellStyle name="差_530623_2006年县级财政报表附表_2015年部门预算编制表格0305" xfId="99"/>
    <cellStyle name="20% - 强调文字颜色 6" xfId="100"/>
    <cellStyle name="好_县市旗测算20080508_财力性转移支付2010年预算参考数_2015年部门预算编制表格（农财股）0215" xfId="101"/>
    <cellStyle name="强调文字颜色 2" xfId="102"/>
    <cellStyle name="链接单元格" xfId="103"/>
    <cellStyle name="好_农林水和城市维护标准支出20080505－县区合计_民生政策最低支出需求_财力性转移支付2010年预算参考数_2015年部门预算编制表格（农财股）0215" xfId="104"/>
    <cellStyle name="差_缺口县区测算_财力性转移支付2010年预算参考数_2015年部门预算编制表格（预算01-03表）（乡镇办）0215" xfId="105"/>
    <cellStyle name="汇总" xfId="106"/>
    <cellStyle name="差_30云南_2015年部门预算编制表格（预算01-03表）（乡镇办）0215" xfId="107"/>
    <cellStyle name="差_Book2" xfId="108"/>
    <cellStyle name="好" xfId="109"/>
    <cellStyle name="差_县区合并测算20080421_2015年部门预算编制表格0305" xfId="110"/>
    <cellStyle name="好_市辖区测算-新科目（20080626）_民生政策最低支出需求_财力性转移支付2010年预算参考数_教科文2015年部门预算编制表格（预算01-03表）(教科文股)" xfId="111"/>
    <cellStyle name="好_市辖区测算-新科目（20080626）_财力性转移支付2010年预算参考数" xfId="112"/>
    <cellStyle name="好_县区合并测算20080423(按照各省比重）_不含人员经费系数_财力性转移支付2010年预算参考数_2015年部门预算编制表格（预算01-03表）（经建股）0215" xfId="113"/>
    <cellStyle name="好_33甘肃_2015年部门预算编制表格（农财股）0215" xfId="114"/>
    <cellStyle name="差_教育(按照总人口测算）—20080416_县市旗测算-新科目（含人口规模效应）_财力性转移支付2010年预算参考数" xfId="115"/>
    <cellStyle name="千位[0]_(人代会用)" xfId="116"/>
    <cellStyle name="好_其他部门(按照总人口测算）—20080416_民生政策最低支出需求_2015年部门预算编制表格0305" xfId="117"/>
    <cellStyle name="适中" xfId="118"/>
    <cellStyle name="20% - 强调文字颜色 5" xfId="119"/>
    <cellStyle name="强调文字颜色 1" xfId="120"/>
    <cellStyle name="差_行政（人员）_县市旗测算-新科目（含人口规模效应）" xfId="121"/>
    <cellStyle name="差_0502通海县_2015年部门预算编制表格（预算01-03表）（经建股）0215" xfId="122"/>
    <cellStyle name="20% - 强调文字颜色 1" xfId="123"/>
    <cellStyle name="40% - 强调文字颜色 1" xfId="124"/>
    <cellStyle name="好_行政公检法测算_不含人员经费系数_2015年部门预算编制表格0305" xfId="125"/>
    <cellStyle name="差_县市旗测算-新科目（20080626）_不含人员经费系数" xfId="126"/>
    <cellStyle name="好_财政供养人员_2015年部门预算编制表格0305" xfId="127"/>
    <cellStyle name="20% - 强调文字颜色 2" xfId="128"/>
    <cellStyle name="40% - 强调文字颜色 2" xfId="129"/>
    <cellStyle name="差_农林水和城市维护标准支出20080505－县区合计_民生政策最低支出需求_财力性转移支付2010年预算参考数_2015年部门预算编制表格（预算01-03表）（经建股）0215" xfId="130"/>
    <cellStyle name="差_教育(按照总人口测算）—20080416_不含人员经费系数_财力性转移支付2010年预算参考数" xfId="131"/>
    <cellStyle name="好_卫生(按照总人口测算）—20080416_财力性转移支付2010年预算参考数_2015年部门预算编制表格（农财股）0215" xfId="132"/>
    <cellStyle name="差_对口支援新疆资金规模测算表20100106" xfId="133"/>
    <cellStyle name="强调文字颜色 3" xfId="134"/>
    <cellStyle name="强调文字颜色 4" xfId="135"/>
    <cellStyle name="差_行政(燃修费)_不含人员经费系数_2015年部门预算编制表格（预算01-03表）（经建股）0215" xfId="136"/>
    <cellStyle name="20% - 强调文字颜色 4" xfId="137"/>
    <cellStyle name="40% - 强调文字颜色 4" xfId="138"/>
    <cellStyle name="强调文字颜色 5" xfId="139"/>
    <cellStyle name="差_行政公检法测算_县市旗测算-新科目（含人口规模效应）" xfId="140"/>
    <cellStyle name="差_M01-2(州市补助收入)_2015年部门预算编制表格（预算01-03表）（经建股）0215" xfId="141"/>
    <cellStyle name="40% - 强调文字颜色 5" xfId="142"/>
    <cellStyle name="差_行政(燃修费)_民生政策最低支出需求" xfId="143"/>
    <cellStyle name="60% - 强调文字颜色 5" xfId="144"/>
    <cellStyle name="差_县市旗测算-新科目（20080626）_不含人员经费系数_财力性转移支付2010年预算参考数_2015年部门预算编制表格（预算01-03表）（乡镇办）0215" xfId="145"/>
    <cellStyle name="差_分县成本差异系数_民生政策最低支出需求_财力性转移支付2010年预算参考数" xfId="146"/>
    <cellStyle name="好_530629_2006年县级财政报表附表_2015年部门预算编制表格（农财股）0215" xfId="147"/>
    <cellStyle name="强调文字颜色 6" xfId="148"/>
    <cellStyle name="差_2_财力性转移支付2010年预算参考数" xfId="149"/>
    <cellStyle name="差_缺口县区测算(财政部标准)_教科文2015年部门预算编制表格（预算01-03表）(教科文股)" xfId="150"/>
    <cellStyle name="40% - 强调文字颜色 6" xfId="151"/>
    <cellStyle name="差_河南 缺口县区测算(地方填报)_财力性转移支付2010年预算参考数_2015年部门预算编制表格（预算01-03表）（乡镇办）0215" xfId="152"/>
    <cellStyle name="好_县市旗测算-新科目（20080627）_民生政策最低支出需求_财力性转移支付2010年预算参考数_2015年部门预算编制表格（预算01-03表）（经建股）0215" xfId="153"/>
    <cellStyle name="60% - 强调文字颜色 6" xfId="154"/>
    <cellStyle name="常规_2016年1-12月一般公共预算收支执行情况" xfId="155"/>
    <cellStyle name="好_县市旗测算-新科目（20080626）_民生政策最低支出需求_财力性转移支付2010年预算参考数_2015年部门预算编制表格（农财股）0215" xfId="156"/>
    <cellStyle name="好_山东省民生支出标准_2015年部门预算编制表格（预算01-03表）（乡镇办）0215" xfId="157"/>
    <cellStyle name="好_青海 缺口县区测算(地方填报)_教科文2015年部门预算编制表格（预算01-03表）(教科文股)" xfId="158"/>
    <cellStyle name="好_28四川" xfId="159"/>
    <cellStyle name="常规 4 2 2 2" xfId="160"/>
    <cellStyle name="千分位_ 白土" xfId="161"/>
    <cellStyle name="数字" xfId="162"/>
    <cellStyle name="强调 3" xfId="163"/>
    <cellStyle name="常规 2 2" xfId="164"/>
    <cellStyle name="Comma_1995" xfId="165"/>
    <cellStyle name="差_07临沂_2015年部门预算编制表格0305" xfId="166"/>
    <cellStyle name="差_市辖区测算20080510_县市旗测算-新科目（含人口规模效应）_财力性转移支付2010年预算参考数" xfId="167"/>
    <cellStyle name="差_安徽 缺口县区测算(地方填报)1_2015年部门预算编制表格（农财股）0215" xfId="168"/>
    <cellStyle name="好_县区合并测算20080421_财力性转移支付2010年预算参考数_2015年部门预算编制表格0305" xfId="169"/>
    <cellStyle name="常规_2007年市级财政收支平衡表" xfId="170"/>
    <cellStyle name="常规_06年全市财政收支平衡表060725_人大资料2017年预算表（定稿）" xfId="171"/>
    <cellStyle name="常规_全省收入" xfId="172"/>
    <cellStyle name="差_云南 缺口县区测算(地方填报)" xfId="173"/>
    <cellStyle name="差_市辖区测算20080510_2015年部门预算编制表格（农财股）0215" xfId="174"/>
    <cellStyle name="差_汇总表_财力性转移支付2010年预算参考数" xfId="175"/>
    <cellStyle name="常规 10_12月31日收支报表" xfId="176"/>
    <cellStyle name="常规_2013年结算表20140214" xfId="177"/>
    <cellStyle name="好_汇总表4_教科文2015年部门预算编制表格（预算01-03表）(教科文股)" xfId="178"/>
    <cellStyle name="差_丽江汇总_2015年部门预算编制表格（农财股）0215" xfId="179"/>
    <cellStyle name="差_县区合并测算20080423(按照各省比重）_县市旗测算-新科目（含人口规模效应）_2015年部门预算编制表格（预算01-03表）（乡镇办）0215" xfId="180"/>
    <cellStyle name="普通_ 白土" xfId="181"/>
    <cellStyle name="差_财力差异计算表(不含非农业区)_2015年部门预算编制表格（预算01-03表）（乡镇办）0215" xfId="182"/>
    <cellStyle name="好_其他部门(按照总人口测算）—20080416_民生政策最低支出需求_2015年部门预算编制表格（预算01-03表）（经建股）0215" xfId="183"/>
    <cellStyle name="好_教育(按照总人口测算）—20080416_民生政策最低支出需求_教科文2015年部门预算编制表格（预算01-03表）(教科文股)" xfId="184"/>
    <cellStyle name="差_市辖区测算20080510_不含人员经费系数_2015年部门预算编制表格（农财股）0215" xfId="185"/>
    <cellStyle name="差_市辖区测算20080510_2015年部门预算编制表格0305" xfId="186"/>
    <cellStyle name="霓付_ +Foil &amp; -FOIL &amp; PAPER" xfId="187"/>
    <cellStyle name="콤마_BOILER-CO1" xfId="188"/>
    <cellStyle name="差_卫生(按照总人口测算）—20080416_县市旗测算-新科目（含人口规模效应）_财力性转移支付2010年预算参考数_教科文2015年部门预算编制表格（预算01-03表）(教科文股)" xfId="189"/>
    <cellStyle name="差_农林水和城市维护标准支出20080505－县区合计_民生政策最低支出需求_教科文2015年部门预算编制表格（预算01-03表）(教科文股)" xfId="190"/>
    <cellStyle name="差_行政公检法测算_不含人员经费系数_2015年部门预算编制表格（农财股）0215" xfId="191"/>
    <cellStyle name="差_农林水和城市维护标准支出20080505－县区合计_不含人员经费系数_2015年部门预算编制表格（预算01-03表）（经建股）0215" xfId="192"/>
    <cellStyle name="差_2006年34青海_财力性转移支付2010年预算参考数_2015年部门预算编制表格（农财股）0215" xfId="193"/>
    <cellStyle name="差_总人口_2015年部门预算编制表格（预算01-03表）（经建股）0215" xfId="194"/>
    <cellStyle name="样式 1" xfId="195"/>
    <cellStyle name="差_2006年30云南_2015年部门预算编制表格（预算01-03表）（乡镇办）0215" xfId="196"/>
    <cellStyle name="好_县市旗测算-新科目（20080626）_民生政策最低支出需求_2015年部门预算编制表格（预算01-03表）（乡镇办）0215" xfId="197"/>
    <cellStyle name="常规 15" xfId="198"/>
    <cellStyle name="常规 20" xfId="199"/>
    <cellStyle name="差_1_财力性转移支付2010年预算参考数_2015年部门预算编制表格（预算01-03表）（经建股）0215" xfId="200"/>
    <cellStyle name="差_文体广播事业(按照总人口测算）—20080416" xfId="201"/>
    <cellStyle name="差_人员工资和公用经费2_财力性转移支付2010年预算参考数_2015年部门预算编制表格0305" xfId="202"/>
    <cellStyle name="差_核定人数对比_2015年部门预算编制表格（预算01-03表）（乡镇办）0215" xfId="203"/>
    <cellStyle name="差_分县成本差异系数_民生政策最低支出需求_2015年部门预算编制表格（预算01-03表）（经建股）0215" xfId="204"/>
    <cellStyle name="差_农林水和城市维护标准支出20080505－县区合计_民生政策最低支出需求_财力性转移支付2010年预算参考数_2015年部门预算编制表格0305" xfId="205"/>
    <cellStyle name="好_缺口县区测算(按核定人数)_2015年部门预算编制表格（预算01-03表）（乡镇办）0215" xfId="206"/>
    <cellStyle name="差_文体广播事业(按照总人口测算）—20080416_不含人员经费系数_2015年部门预算编制表格（预算01-03表）（经建股）0215" xfId="207"/>
    <cellStyle name="差_农林水和城市维护标准支出20080505－县区合计_民生政策最低支出需求_财力性转移支付2010年预算参考数" xfId="208"/>
    <cellStyle name="差_卫生(按照总人口测算）—20080416_县市旗测算-新科目（含人口规模效应）_财力性转移支付2010年预算参考数_2015年部门预算编制表格0305" xfId="209"/>
    <cellStyle name="差_农林水和城市维护标准支出20080505－县区合计_民生政策最低支出需求_2015年部门预算编制表格0305" xfId="210"/>
    <cellStyle name="差_卫生(按照总人口测算）—20080416_县市旗测算-新科目（含人口规模效应）_财力性转移支付2010年预算参考数_2015年部门预算编制表格（预算01-03表）（乡镇办）0215" xfId="211"/>
    <cellStyle name="好_其他部门(按照总人口测算）—20080416_不含人员经费系数_财力性转移支付2010年预算参考数" xfId="212"/>
    <cellStyle name="差_农林水和城市维护标准支出20080505－县区合计_民生政策最低支出需求_2015年部门预算编制表格（预算01-03表）（乡镇办）0215" xfId="213"/>
    <cellStyle name="差_农林水和城市维护标准支出20080505－县区合计_民生政策最低支出需求" xfId="214"/>
    <cellStyle name="好_Book1_财力性转移支付2010年预算参考数_2015年部门预算编制表格（预算01-03表）（乡镇办）0215" xfId="215"/>
    <cellStyle name="差_卫生(按照总人口测算）—20080416_县市旗测算-新科目（含人口规模效应）_财力性转移支付2010年预算参考数" xfId="216"/>
    <cellStyle name="好_530629_2006年县级财政报表附表_2015年部门预算编制表格（预算01-03表）（经建股）0215" xfId="217"/>
    <cellStyle name="好_34青海_2015年部门预算编制表格0305" xfId="218"/>
    <cellStyle name="差_汇总-县级财政报表附表_2015年部门预算编制表格（农财股）0215" xfId="219"/>
    <cellStyle name="差_县区合并测算20080421_县市旗测算-新科目（含人口规模效应）_2015年部门预算编制表格0305" xfId="220"/>
    <cellStyle name="差_2008计算资料（8月5）_2015年部门预算编制表格0305" xfId="221"/>
    <cellStyle name="差_行政（人员）_民生政策最低支出需求_财力性转移支付2010年预算参考数" xfId="222"/>
    <cellStyle name="好_2006年28四川_2015年部门预算编制表格（预算01-03表）（经建股）0215" xfId="223"/>
    <cellStyle name="差_33甘肃_2015年部门预算编制表格0305" xfId="224"/>
    <cellStyle name="差_行政公检法测算_县市旗测算-新科目（含人口规模效应）_2015年部门预算编制表格（预算01-03表）（乡镇办）0215" xfId="225"/>
    <cellStyle name="差_总人口_财力性转移支付2010年预算参考数_2015年部门预算编制表格（预算01-03表）（乡镇办）0215" xfId="226"/>
    <cellStyle name="差_农林水和城市维护标准支出20080505－县区合计_不含人员经费系数_财力性转移支付2010年预算参考数_2015年部门预算编制表格（预算01-03表）（乡镇办）0215" xfId="227"/>
    <cellStyle name="差_0605石屏县_2015年部门预算编制表格（预算01-03表）（乡镇办）0215_双清区2017年预算表格（含社保基金预算）" xfId="228"/>
    <cellStyle name="差_不含人员经费系数_财力性转移支付2010年预算参考数" xfId="229"/>
    <cellStyle name="差_文体广播事业(按照总人口测算）—20080416_2015年部门预算编制表格（农财股）0215" xfId="230"/>
    <cellStyle name="好_文体广播事业(按照总人口测算）—20080416_民生政策最低支出需求_财力性转移支付2010年预算参考数_2015年部门预算编制表格0305" xfId="231"/>
    <cellStyle name="好_34青海_1_财力性转移支付2010年预算参考数_2015年部门预算编制表格（预算01-03表）（乡镇办）0215" xfId="232"/>
    <cellStyle name="差_民生政策最低支出需求_财力性转移支付2010年预算参考数_教科文2015年部门预算编制表格（预算01-03表）(教科文股)" xfId="233"/>
    <cellStyle name="差_总人口_财力性转移支付2010年预算参考数_2015年部门预算编制表格（农财股）0215" xfId="234"/>
    <cellStyle name="差_农林水和城市维护标准支出20080505－县区合计_不含人员经费系数_财力性转移支付2010年预算参考数_2015年部门预算编制表格（农财股）0215" xfId="235"/>
    <cellStyle name="差_山东省民生支出标准_财力性转移支付2010年预算参考数_2015年部门预算编制表格（农财股）0215" xfId="236"/>
    <cellStyle name="好_总人口_财力性转移支付2010年预算参考数_教科文2015年部门预算编制表格（预算01-03表）(教科文股)" xfId="237"/>
    <cellStyle name="差_2007一般预算支出口径剔除表_财力性转移支付2010年预算参考数_2015年部门预算编制表格（预算01-03表）（乡镇办）0215" xfId="238"/>
    <cellStyle name="差_农林水和城市维护标准支出20080505－县区合计_不含人员经费系数_财力性转移支付2010年预算参考数" xfId="239"/>
    <cellStyle name="差_文体广播事业(按照总人口测算）—20080416_县市旗测算-新科目（含人口规模效应）_财力性转移支付2010年预算参考数_2015年部门预算编制表格（农财股）0215" xfId="240"/>
    <cellStyle name="差_总人口_财力性转移支付2010年预算参考数" xfId="241"/>
    <cellStyle name="好_缺口县区测算(财政部标准)_财力性转移支付2010年预算参考数_2015年部门预算编制表格（预算01-03表）（经建股）0215" xfId="242"/>
    <cellStyle name="差_530629_2006年县级财政报表附表" xfId="243"/>
    <cellStyle name="好_2012年县级基本财力保障机制测算数据20120526旧转移支付系数" xfId="244"/>
    <cellStyle name="差_卫生(按照总人口测算）—20080416_2015年部门预算编制表格（预算01-03表）（乡镇办）0215" xfId="245"/>
    <cellStyle name="差_农林水和城市维护标准支出20080505－县区合计_不含人员经费系数" xfId="246"/>
    <cellStyle name="差_总人口" xfId="247"/>
    <cellStyle name="差_山东省民生支出标准" xfId="248"/>
    <cellStyle name="好_1110洱源县_2015年部门预算编制表格（预算01-03表）（经建股）0215" xfId="249"/>
    <cellStyle name="差_民生政策最低支出需求_2015年部门预算编制表格（农财股）0215" xfId="250"/>
    <cellStyle name="差_教育(按照总人口测算）—20080416_县市旗测算-新科目（含人口规模效应）_2015年部门预算编制表格（农财股）0215" xfId="251"/>
    <cellStyle name="差_09黑龙江_2015年部门预算编制表格（预算01-03表）（经建股）0215_双清区2017年预算表格（含社保基金预算）" xfId="252"/>
    <cellStyle name="好_行政（人员）_民生政策最低支出需求_2015年部门预算编制表格（预算01-03表）（乡镇办）0215" xfId="253"/>
    <cellStyle name="好_1110洱源县_财力性转移支付2010年预算参考数_2015年部门预算编制表格（预算01-03表）（经建股）0215" xfId="254"/>
    <cellStyle name="差_民生政策最低支出需求_财力性转移支付2010年预算参考数_2015年部门预算编制表格（农财股）0215" xfId="255"/>
    <cellStyle name="好_gdp_2015年部门预算编制表格（预算01-03表）（乡镇办）0215" xfId="256"/>
    <cellStyle name="差_其他部门(按照总人口测算）—20080416_民生政策最低支出需求_财力性转移支付2010年预算参考数_教科文2015年部门预算编制表格（预算01-03表）(教科文股)" xfId="257"/>
    <cellStyle name="差_财政供养人员_财力性转移支付2010年预算参考数_教科文2015年部门预算编制表格（预算01-03表）(教科文股)" xfId="258"/>
    <cellStyle name="好_文体广播事业(按照总人口测算）—20080416_不含人员经费系数_财力性转移支付2010年预算参考数_2015年部门预算编制表格0305" xfId="259"/>
    <cellStyle name="好_同德_财力性转移支付2010年预算参考数_2015年部门预算编制表格（预算01-03表）（乡镇办）0215" xfId="260"/>
    <cellStyle name="差_行政公检法测算_2015年部门预算编制表格（农财股）0215" xfId="261"/>
    <cellStyle name="千分位[0]_ 白土" xfId="262"/>
    <cellStyle name="好_县市旗测算-新科目（20080627）_民生政策最低支出需求" xfId="263"/>
    <cellStyle name="好_M01-2(州市补助收入)_2015年部门预算编制表格0305" xfId="264"/>
    <cellStyle name="好_教育(按照总人口测算）—20080416_不含人员经费系数_财力性转移支付2010年预算参考数_2015年部门预算编制表格（农财股）0215" xfId="265"/>
    <cellStyle name="差_文体广播部门_2015年部门预算编制表格0305" xfId="266"/>
    <cellStyle name="差_农林水和城市维护标准支出20080505－县区合计_2015年部门预算编制表格（预算01-03表）（乡镇办）0215" xfId="267"/>
    <cellStyle name="好_Book2_财力性转移支付2010年预算参考数_2015年部门预算编制表格（农财股）0215" xfId="268"/>
    <cellStyle name="差_县市旗测算-新科目（20080627）_财力性转移支付2010年预算参考数_2015年部门预算编制表格0305" xfId="269"/>
    <cellStyle name="Header2" xfId="270"/>
    <cellStyle name="差_其他部门(按照总人口测算）—20080416_2015年部门预算编制表格（预算01-03表）（经建股）0215" xfId="271"/>
    <cellStyle name="差_农林水和城市维护标准支出20080505－县区合计_财力性转移支付2010年预算参考数_2015年部门预算编制表格（农财股）0215" xfId="272"/>
    <cellStyle name="好_2012年部分市县项目资金（分市县发）_2015年部门预算编制表格（预算01-03表）（乡镇办）0215" xfId="273"/>
    <cellStyle name="差_核定人数下发表_2015年部门预算编制表格（农财股）0215" xfId="274"/>
    <cellStyle name="差_农林水和城市维护标准支出20080505－县区合计_2015年部门预算编制表格（农财股）0215" xfId="275"/>
    <cellStyle name="好_市辖区测算20080510_教科文2015年部门预算编制表格（预算01-03表）(教科文股)" xfId="276"/>
    <cellStyle name="好_卫生(按照总人口测算）—20080416_民生政策最低支出需求_财力性转移支付2010年预算参考数_2015年部门预算编制表格（预算01-03表）（乡镇办）0215" xfId="277"/>
    <cellStyle name="好_县市旗测算20080508_县市旗测算-新科目（含人口规模效应）_财力性转移支付2010年预算参考数_2015年部门预算编制表格（农财股）0215" xfId="278"/>
    <cellStyle name="差_民生政策最低支出需求_教科文2015年部门预算编制表格（预算01-03表）(教科文股)" xfId="279"/>
    <cellStyle name="差_成本差异系数_财力性转移支付2010年预算参考数_2015年部门预算编制表格（预算01-03表）（经建股）0215" xfId="280"/>
    <cellStyle name="好_文体广播事业(按照总人口测算）—20080416_民生政策最低支出需求_2015年部门预算编制表格（预算01-03表）（乡镇办）0215" xfId="281"/>
    <cellStyle name="好_县区合并测算20080423(按照各省比重）_财力性转移支付2010年预算参考数_2015年部门预算编制表格（农财股）0215" xfId="282"/>
    <cellStyle name="好_行政公检法测算_民生政策最低支出需求_财力性转移支付2010年预算参考数_2015年部门预算编制表格（农财股）0215" xfId="283"/>
    <cellStyle name="差_民生政策最低支出需求_财力性转移支付2010年预算参考数_2015年部门预算编制表格（预算01-03表）（经建股）0215" xfId="284"/>
    <cellStyle name="差_农林水和城市维护标准支出20080505－县区合计_民生政策最低支出需求_财力性转移支付2010年预算参考数_2015年部门预算编制表格（预算01-03表）（乡镇办）0215" xfId="285"/>
    <cellStyle name="好_河南 缺口县区测算(地方填报白)" xfId="286"/>
    <cellStyle name="差_05潍坊" xfId="287"/>
    <cellStyle name="差_2008年全省汇总收支计算表_2015年部门预算编制表格（预算01-03表）（乡镇办）0215" xfId="288"/>
    <cellStyle name="_ET_STYLE_NoName_00__双清2014年一般性转移支付对账表（1.16）" xfId="289"/>
    <cellStyle name="好_行政（人员）_教科文2015年部门预算编制表格（预算01-03表）(教科文股)" xfId="290"/>
    <cellStyle name="好_人员工资和公用经费3_财力性转移支付2010年预算参考数_教科文2015年部门预算编制表格（预算01-03表）(教科文股)" xfId="291"/>
    <cellStyle name="好_1110洱源县_财力性转移支付2010年预算参考数_2015年部门预算编制表格（农财股）0215" xfId="292"/>
    <cellStyle name="差_教育(按照总人口测算）—20080416_县市旗测算-新科目（含人口规模效应）_2015年部门预算编制表格（预算01-03表）（乡镇办）0215" xfId="293"/>
    <cellStyle name="差_附表" xfId="294"/>
    <cellStyle name="差_危改资金测算_教科文2015年部门预算编制表格（预算01-03表）(教科文股)" xfId="295"/>
    <cellStyle name="差_2013年专项追加指标非税登记表1227" xfId="296"/>
    <cellStyle name="差_县市旗测算20080508_不含人员经费系数_财力性转移支付2010年预算参考数_教科文2015年部门预算编制表格（预算01-03表）(教科文股)" xfId="297"/>
    <cellStyle name="差_县市旗测算20080508_民生政策最低支出需求_财力性转移支付2010年预算参考数_2015年部门预算编制表格（农财股）0215" xfId="298"/>
    <cellStyle name="好_丽江汇总_2015年部门预算编制表格（预算01-03表）（经建股）0215" xfId="299"/>
    <cellStyle name="差_危改资金测算_2015年部门预算编制表格（农财股）0215" xfId="300"/>
    <cellStyle name="好_2006年22湖南_教科文2015年部门预算编制表格（预算01-03表）(教科文股)" xfId="301"/>
    <cellStyle name="差_缺口消化情况_2015年部门预算编制表格（预算01-03表）（经建股）0215" xfId="302"/>
    <cellStyle name="差_县市旗测算-新科目（20080627）_民生政策最低支出需求_2015年部门预算编制表格（预算01-03表）（经建股）0215" xfId="303"/>
    <cellStyle name="差_县市旗测算20080508_不含人员经费系数_财力性转移支付2010年预算参考数_2015年部门预算编制表格（农财股）0215" xfId="304"/>
    <cellStyle name="常规_2013年底结算情况20140214" xfId="305"/>
    <cellStyle name="好_2006年34青海" xfId="306"/>
    <cellStyle name="差_20河南_2015年部门预算编制表格（农财股）0215" xfId="307"/>
    <cellStyle name="差_丽江汇总_2015年部门预算编制表格0305" xfId="308"/>
    <cellStyle name="Accent5 - 60%" xfId="309"/>
    <cellStyle name="差_2006年28四川_财力性转移支付2010年预算参考数" xfId="310"/>
    <cellStyle name="差_不含人员经费系数_财力性转移支付2010年预算参考数_2015年部门预算编制表格（农财股）0215" xfId="311"/>
    <cellStyle name="好_人员工资和公用经费3_2015年部门预算编制表格（预算01-03表）（乡镇办）0215" xfId="312"/>
    <cellStyle name="差_07临沂_2015年部门预算编制表格（预算01-03表）（经建股）0215_双清区2017年预算表格（含社保基金预算）" xfId="313"/>
    <cellStyle name="好_文体广播事业(按照总人口测算）—20080416_县市旗测算-新科目（含人口规模效应）_2015年部门预算编制表格（预算01-03表）（经建股）0215" xfId="314"/>
    <cellStyle name="好_市辖区测算-新科目（20080626）_财力性转移支付2010年预算参考数_教科文2015年部门预算编制表格（预算01-03表）(教科文股)" xfId="315"/>
    <cellStyle name="差_Book2_财力性转移支付2010年预算参考数_2015年部门预算编制表格（预算01-03表）（经建股）0215" xfId="316"/>
    <cellStyle name="差_22湖南_财力性转移支付2010年预算参考数_2015年部门预算编制表格（农财股）0215" xfId="317"/>
    <cellStyle name="差_县市旗测算20080508_2015年部门预算编制表格（预算01-03表）（乡镇办）0215" xfId="318"/>
    <cellStyle name="差_县区合并测算20080423(按照各省比重）_不含人员经费系数_财力性转移支付2010年预算参考数_2015年部门预算编制表格（农财股）0215" xfId="319"/>
    <cellStyle name="好_核定人数下发表_财力性转移支付2010年预算参考数_2015年部门预算编制表格（预算01-03表）（乡镇办）0215" xfId="320"/>
    <cellStyle name="好_gdp_2015年部门预算编制表格（预算01-03表）（经建股）0215" xfId="321"/>
    <cellStyle name="好_行政(燃修费)_民生政策最低支出需求_2015年部门预算编制表格（预算01-03表）（乡镇办）0215" xfId="322"/>
    <cellStyle name="差_2006年全省财力计算表（中央、决算）_教科文2015年部门预算编制表格（预算01-03表）(教科文股)" xfId="323"/>
    <cellStyle name="常规 11" xfId="324"/>
    <cellStyle name="差_11大理_2015年部门预算编制表格（农财股）0215" xfId="325"/>
    <cellStyle name="差_县市旗测算-新科目（20080626）_县市旗测算-新科目（含人口规模效应）_财力性转移支付2010年预算参考数_教科文2015年部门预算编制表格（预算01-03表）(教科文股)" xfId="326"/>
    <cellStyle name="差_汇总表4_2015年部门预算编制表格（预算01-03表）（乡镇办）0215" xfId="327"/>
    <cellStyle name="好_2006年水利统计指标统计表_财力性转移支付2010年预算参考数_2015年部门预算编制表格（预算01-03表）（经建股）0215" xfId="328"/>
    <cellStyle name="好_成本差异系数（含人口规模）" xfId="329"/>
    <cellStyle name="差_市辖区测算-新科目（20080626）_财力性转移支付2010年预算参考数_教科文2015年部门预算编制表格（预算01-03表）(教科文股)" xfId="330"/>
    <cellStyle name="好_卫生(按照总人口测算）—20080416_2015年部门预算编制表格（农财股）0215" xfId="331"/>
    <cellStyle name="好_20河南" xfId="332"/>
    <cellStyle name="差_卫生(按照总人口测算）—20080416_县市旗测算-新科目（含人口规模效应）_财力性转移支付2010年预算参考数_2015年部门预算编制表格（预算01-03表）（经建股）0215" xfId="333"/>
    <cellStyle name="差_农林水和城市维护标准支出20080505－县区合计_民生政策最低支出需求_2015年部门预算编制表格（预算01-03表）（经建股）0215" xfId="334"/>
    <cellStyle name="差_分县成本差异系数_民生政策最低支出需求_财力性转移支付2010年预算参考数_2015年部门预算编制表格0305" xfId="335"/>
    <cellStyle name="好_县区合并测算20080421_不含人员经费系数_财力性转移支付2010年预算参考数_2015年部门预算编制表格（预算01-03表）（乡镇办）0215" xfId="336"/>
    <cellStyle name="差_2006年全省财力计算表（中央、决算）_2015年部门预算编制表格0305" xfId="337"/>
    <cellStyle name="好_其他部门(按照总人口测算）—20080416_财力性转移支付2010年预算参考数" xfId="338"/>
    <cellStyle name="差_人员工资和公用经费" xfId="339"/>
    <cellStyle name="好_市辖区测算-新科目（20080626）_不含人员经费系数_2015年部门预算编制表格0305" xfId="340"/>
    <cellStyle name="差_县市旗测算-新科目（20080627）_不含人员经费系数_2015年部门预算编制表格（农财股）0215" xfId="341"/>
    <cellStyle name="好_11大理" xfId="342"/>
    <cellStyle name="差_教育(按照总人口测算）—20080416_民生政策最低支出需求_财力性转移支付2010年预算参考数_2015年部门预算编制表格0305" xfId="343"/>
    <cellStyle name="Accent5 - 20%" xfId="344"/>
    <cellStyle name="_ET_STYLE_NoName_00__2016年社会保险基金预算表" xfId="345"/>
    <cellStyle name="差_其他部门(按照总人口测算）—20080416_县市旗测算-新科目（含人口规模效应）_2015年部门预算编制表格（预算01-03表）（乡镇办）0215" xfId="346"/>
    <cellStyle name="好_河南 缺口县区测算(地方填报)_2015年部门预算编制表格（农财股）0215" xfId="347"/>
    <cellStyle name="好_市辖区测算-新科目（20080626）_不含人员经费系数_2015年部门预算编制表格（农财股）0215" xfId="348"/>
    <cellStyle name="差_教育(按照总人口测算）—20080416_民生政策最低支出需求_财力性转移支付2010年预算参考数_2015年部门预算编制表格（农财股）0215" xfId="349"/>
    <cellStyle name="好_2008计算资料（8月5）_2015年部门预算编制表格（预算01-03表）（乡镇办）0215" xfId="350"/>
    <cellStyle name="差_教育(按照总人口测算）—20080416_民生政策最低支出需求_2015年部门预算编制表格（预算01-03表）（乡镇办）0215" xfId="351"/>
    <cellStyle name="好_人员工资和公用经费2_财力性转移支付2010年预算参考数_2015年部门预算编制表格（农财股）0215" xfId="352"/>
    <cellStyle name="差_行政公检法测算_财力性转移支付2010年预算参考数" xfId="353"/>
    <cellStyle name="差_34青海_1_2015年部门预算编制表格（预算01-03表）（乡镇办）0215" xfId="354"/>
    <cellStyle name="好_县市旗测算-新科目（20080626）_民生政策最低支出需求_财力性转移支付2010年预算参考数_2015年部门预算编制表格（预算01-03表）（经建股）0215" xfId="355"/>
    <cellStyle name="好_行政公检法测算" xfId="356"/>
    <cellStyle name="差_教育(按照总人口测算）—20080416_财力性转移支付2010年预算参考数_2015年部门预算编制表格0305" xfId="357"/>
    <cellStyle name="好_20河南_财力性转移支付2010年预算参考数_2015年部门预算编制表格（预算01-03表）（乡镇办）0215" xfId="358"/>
    <cellStyle name="差_市辖区测算20080510_不含人员经费系数_2015年部门预算编制表格（预算01-03表）（经建股）0215" xfId="359"/>
    <cellStyle name="差_教育(按照总人口测算）—20080416_不含人员经费系数_教科文2015年部门预算编制表格（预算01-03表）(教科文股)" xfId="360"/>
    <cellStyle name="差_县市旗测算20080508_县市旗测算-新科目（含人口规模效应）_2015年部门预算编制表格0305" xfId="361"/>
    <cellStyle name="小数" xfId="362"/>
    <cellStyle name="差_教育(按照总人口测算）—20080416_不含人员经费系数_财力性转移支付2010年预算参考数_教科文2015年部门预算编制表格（预算01-03表）(教科文股)" xfId="363"/>
    <cellStyle name="好_分县成本差异系数_民生政策最低支出需求" xfId="364"/>
    <cellStyle name="差_云南 缺口县区测算(地方填报)_2015年部门预算编制表格（预算01-03表）（乡镇办）0215" xfId="365"/>
    <cellStyle name="差_汇总表_2015年部门预算编制表格（农财股）0215" xfId="366"/>
    <cellStyle name="好_卫生(按照总人口测算）—20080416_民生政策最低支出需求_财力性转移支付2010年预算参考数_2015年部门预算编制表格0305" xfId="367"/>
    <cellStyle name="好_县区合并测算20080423(按照各省比重）_2015年部门预算编制表格（预算01-03表）（乡镇办）0215" xfId="368"/>
    <cellStyle name="差_教育(按照总人口测算）—20080416_不含人员经费系数_财力性转移支付2010年预算参考数_2015年部门预算编制表格0305" xfId="369"/>
    <cellStyle name="差_云南省2008年转移支付测算——州市本级考核部分及政策性测算_财力性转移支付2010年预算参考数_2015年部门预算编制表格（预算01-03表）（乡镇办）0215" xfId="370"/>
    <cellStyle name="差_对口支援新疆资金规模测算表20100106_2015年部门预算编制表格0305" xfId="371"/>
    <cellStyle name="好_其他部门(按照总人口测算）—20080416_财力性转移支付2010年预算参考数_2015年部门预算编制表格0305" xfId="372"/>
    <cellStyle name="差_人员工资和公用经费_2015年部门预算编制表格0305" xfId="373"/>
    <cellStyle name="好_2006年水利统计指标统计表_教科文2015年部门预算编制表格（预算01-03表）(教科文股)" xfId="374"/>
    <cellStyle name="好_财政供养人员_财力性转移支付2010年预算参考数_2015年部门预算编制表格（农财股）0215" xfId="375"/>
    <cellStyle name="好_人员工资和公用经费2_财力性转移支付2010年预算参考数_2015年部门预算编制表格（预算01-03表）（乡镇办）0215" xfId="376"/>
    <cellStyle name="差_34青海_1_财力性转移支付2010年预算参考数_2015年部门预算编制表格（预算01-03表）（乡镇办）0215" xfId="377"/>
    <cellStyle name="好_22湖南_2015年部门预算编制表格0305" xfId="378"/>
    <cellStyle name="好_20河南_财力性转移支付2010年预算参考数_2015年部门预算编制表格（预算01-03表）（经建股）0215" xfId="379"/>
    <cellStyle name="差_教育(按照总人口测算）—20080416_不含人员经费系数_2015年部门预算编制表格（农财股）0215" xfId="380"/>
    <cellStyle name="好_市辖区测算-新科目（20080626）_县市旗测算-新科目（含人口规模效应）_财力性转移支付2010年预算参考数_2015年部门预算编制表格（预算01-03表）（乡镇办）0215" xfId="381"/>
    <cellStyle name="好_2008年预计支出与2007年对比_2015年部门预算编制表格（预算01-03表）（乡镇办）0215" xfId="382"/>
    <cellStyle name="差_缺口县区测算(财政部标准)_财力性转移支付2010年预算参考数_2015年部门预算编制表格（农财股）0215" xfId="383"/>
    <cellStyle name="差_市辖区测算20080510_县市旗测算-新科目（含人口规模效应）_2015年部门预算编制表格（预算01-03表）（经建股）0215" xfId="384"/>
    <cellStyle name="_ET_STYLE_NoName_00__2013年一般性转移支付指标对账0110" xfId="385"/>
    <cellStyle name="好_12滨州_教科文2015年部门预算编制表格（预算01-03表）(教科文股)" xfId="386"/>
    <cellStyle name="好_文体广播事业(按照总人口测算）—20080416_不含人员经费系数_财力性转移支付2010年预算参考数_教科文2015年部门预算编制表格（预算01-03表）(教科文股)" xfId="387"/>
    <cellStyle name="好_行政公检法测算_不含人员经费系数" xfId="388"/>
    <cellStyle name="差_教育(按照总人口测算）—20080416_2015年部门预算编制表格0305" xfId="389"/>
    <cellStyle name="差_28四川_财力性转移支付2010年预算参考数_2015年部门预算编制表格（农财股）0215" xfId="390"/>
    <cellStyle name="好_卫生(按照总人口测算）—20080416_教科文2015年部门预算编制表格（预算01-03表）(教科文股)" xfId="391"/>
    <cellStyle name="差_县区合并测算20080423(按照各省比重）_县市旗测算-新科目（含人口规模效应）_财力性转移支付2010年预算参考数_2015年部门预算编制表格（预算01-03表）（乡镇办）0215" xfId="392"/>
    <cellStyle name="差_县市旗测算20080508_县市旗测算-新科目（含人口规模效应）" xfId="393"/>
    <cellStyle name="差_农林水和城市维护标准支出20080505－县区合计_县市旗测算-新科目（含人口规模效应）_财力性转移支付2010年预算参考数_2015年部门预算编制表格（预算01-03表）（经建股）0215" xfId="394"/>
    <cellStyle name="差_教育(按照总人口测算）—20080416_2015年部门预算编制表格（预算01-03表）（乡镇办）0215" xfId="395"/>
    <cellStyle name="好_分县成本差异系数_财力性转移支付2010年预算参考数_2015年部门预算编制表格（农财股）0215" xfId="396"/>
    <cellStyle name="好_0605石屏县_财力性转移支付2010年预算参考数" xfId="397"/>
    <cellStyle name="差_卫生(按照总人口测算）—20080416_民生政策最低支出需求_财力性转移支付2010年预算参考数" xfId="398"/>
    <cellStyle name="好_28四川_财力性转移支付2010年预算参考数_2015年部门预算编制表格（预算01-03表）（经建股）0215" xfId="399"/>
    <cellStyle name="好_市辖区测算20080510_不含人员经费系数" xfId="400"/>
    <cellStyle name="好_卫生部门_2015年部门预算编制表格（农财股）0215" xfId="401"/>
    <cellStyle name="差_教育(按照总人口测算）—20080416_2015年部门预算编制表格（农财股）0215" xfId="402"/>
    <cellStyle name="差_检验表_2015年部门预算编制表格0305" xfId="403"/>
    <cellStyle name="差_检验表" xfId="404"/>
    <cellStyle name="好_云南省2008年转移支付测算——州市本级考核部分及政策性测算_财力性转移支付2010年预算参考数_2015年部门预算编制表格0305" xfId="405"/>
    <cellStyle name="差_市辖区测算-新科目（20080626）_不含人员经费系数_2015年部门预算编制表格（预算01-03表）（经建股）0215" xfId="406"/>
    <cellStyle name="好_Book1" xfId="407"/>
    <cellStyle name="差_危改资金测算_财力性转移支付2010年预算参考数" xfId="408"/>
    <cellStyle name="好_20河南_财力性转移支付2010年预算参考数_2015年部门预算编制表格0305" xfId="409"/>
    <cellStyle name="差_人员工资和公用经费_财力性转移支付2010年预算参考数_2015年部门预算编制表格0305" xfId="410"/>
    <cellStyle name="差_缺口县区测算（11.13）" xfId="411"/>
    <cellStyle name="好_其他部门(按照总人口测算）—20080416_不含人员经费系数_2015年部门预算编制表格（预算01-03表）（经建股）0215" xfId="412"/>
    <cellStyle name="差_行政公检法测算_民生政策最低支出需求_2015年部门预算编制表格0305" xfId="413"/>
    <cellStyle name="差_2006年水利统计指标统计表_2015年部门预算编制表格（农财股）0215" xfId="414"/>
    <cellStyle name="好_M01-2(州市补助收入)_教科文2015年部门预算编制表格（预算01-03表）(教科文股)" xfId="415"/>
    <cellStyle name="好_县市旗测算20080508_2015年部门预算编制表格（预算01-03表）（乡镇办）0215" xfId="416"/>
    <cellStyle name="差_文体广播事业(按照总人口测算）—20080416_民生政策最低支出需求_2015年部门预算编制表格（农财股）0215" xfId="417"/>
    <cellStyle name="好_农林水和城市维护标准支出20080505－县区合计_县市旗测算-新科目（含人口规模效应）_教科文2015年部门预算编制表格（预算01-03表）(教科文股)" xfId="418"/>
    <cellStyle name="好_市辖区测算20080510_不含人员经费系数_财力性转移支付2010年预算参考数_2015年部门预算编制表格0305" xfId="419"/>
    <cellStyle name="差_1" xfId="420"/>
    <cellStyle name="差_汇总表_财力性转移支付2010年预算参考数_2015年部门预算编制表格0305" xfId="421"/>
    <cellStyle name="差_缺口县区测算（11.13）_财力性转移支付2010年预算参考数_2015年部门预算编制表格（预算01-03表）（经建股）0215" xfId="422"/>
    <cellStyle name="差_市辖区测算-新科目（20080626）_财力性转移支付2010年预算参考数_2015年部门预算编制表格（预算01-03表）（乡镇办）0215" xfId="423"/>
    <cellStyle name="好_汇总_财力性转移支付2010年预算参考数_2015年部门预算编制表格（预算01-03表）（乡镇办）0215" xfId="424"/>
    <cellStyle name="好_2013年省市指标专项支出追加经费及非税返回登记表1125" xfId="425"/>
    <cellStyle name="后继超链接" xfId="426"/>
    <cellStyle name="差_汇总表_财力性转移支付2010年预算参考数_2015年部门预算编制表格（预算01-03表）（经建股）0215" xfId="427"/>
    <cellStyle name="好_其他部门(按照总人口测算）—20080416_县市旗测算-新科目（含人口规模效应）_财力性转移支付2010年预算参考数_2015年部门预算编制表格（农财股）0215" xfId="428"/>
    <cellStyle name="差_22湖南_2015年部门预算编制表格0305" xfId="429"/>
    <cellStyle name="好_农林水和城市维护标准支出20080505－县区合计_不含人员经费系数" xfId="430"/>
    <cellStyle name="差_0502通海县_双清区2017年预算表格（含社保基金预算）" xfId="431"/>
    <cellStyle name="好_530623_2006年县级财政报表附表_2015年部门预算编制表格0305" xfId="432"/>
    <cellStyle name="Total" xfId="433"/>
    <cellStyle name="差_农林水和城市维护标准支出20080505－县区合计_县市旗测算-新科目（含人口规模效应）_财力性转移支付2010年预算参考数_2015年部门预算编制表格（预算01-03表）（乡镇办）0215" xfId="434"/>
    <cellStyle name="好_30云南_1_财力性转移支付2010年预算参考数_教科文2015年部门预算编制表格（预算01-03表）(教科文股)" xfId="435"/>
    <cellStyle name="好_分县成本差异系数_不含人员经费系数_财力性转移支付2010年预算参考数_2015年部门预算编制表格0305" xfId="436"/>
    <cellStyle name="差_农林水和城市维护标准支出20080505－县区合计_县市旗测算-新科目（含人口规模效应）_2015年部门预算编制表格（预算01-03表）（经建股）0215" xfId="437"/>
    <cellStyle name="好_分县成本差异系数_2015年部门预算编制表格（农财股）0215" xfId="438"/>
    <cellStyle name="好_市辖区测算20080510_2015年部门预算编制表格（农财股）0215" xfId="439"/>
    <cellStyle name="好_农林水和城市维护标准支出20080505－县区合计_财力性转移支付2010年预算参考数_2015年部门预算编制表格（预算01-03表）（乡镇办）0215" xfId="440"/>
    <cellStyle name="差_分县成本差异系数_民生政策最低支出需求_教科文2015年部门预算编制表格（预算01-03表）(教科文股)" xfId="441"/>
    <cellStyle name="差_县区合并测算20080421_不含人员经费系数_财力性转移支付2010年预算参考数_2015年部门预算编制表格（农财股）0215" xfId="442"/>
    <cellStyle name="差_市辖区测算20080510_民生政策最低支出需求_教科文2015年部门预算编制表格（预算01-03表）(教科文股)" xfId="443"/>
    <cellStyle name="差_青海 缺口县区测算(地方填报)" xfId="444"/>
    <cellStyle name="差_分县成本差异系数_民生政策最低支出需求_2015年部门预算编制表格（农财股）0215" xfId="445"/>
    <cellStyle name="差_汇总表_财力性转移支付2010年预算参考数_2015年部门预算编制表格（农财股）0215" xfId="446"/>
    <cellStyle name="差_县市旗测算20080508_民生政策最低支出需求_2015年部门预算编制表格0305" xfId="447"/>
    <cellStyle name="差_第一部分：综合全" xfId="448"/>
    <cellStyle name="好_农林水和城市维护标准支出20080505－县区合计_民生政策最低支出需求" xfId="449"/>
    <cellStyle name="差_卫生(按照总人口测算）—20080416_不含人员经费系数_2015年部门预算编制表格（预算01-03表）（经建股）0215" xfId="450"/>
    <cellStyle name="差_卫生(按照总人口测算）—20080416_不含人员经费系数_2015年部门预算编制表格（农财股）0215" xfId="451"/>
    <cellStyle name="差_汇总表_2015年部门预算编制表格0305" xfId="452"/>
    <cellStyle name="好_一般预算支出口径剔除表_2015年部门预算编制表格（预算01-03表）（经建股）0215" xfId="453"/>
    <cellStyle name="好_一般预算支出口径剔除表_2015年部门预算编制表格（农财股）0215" xfId="454"/>
    <cellStyle name="差_汇总_财力性转移支付2010年预算参考数_2015年部门预算编制表格（预算01-03表）（经建股）0215" xfId="455"/>
    <cellStyle name="差_汇总_财力性转移支付2010年预算参考数_2015年部门预算编制表格（农财股）0215" xfId="456"/>
    <cellStyle name="差_汇总表_2015年部门预算编制表格（预算01-03表）（乡镇办）0215" xfId="457"/>
    <cellStyle name="差_09黑龙江_2015年部门预算编制表格（农财股）0215_双清区2017年预算表格（含社保基金预算）" xfId="458"/>
    <cellStyle name="差_汇总表" xfId="459"/>
    <cellStyle name="好_Book2_财力性转移支付2010年预算参考数_2015年部门预算编制表格（预算01-03表）（经建股）0215" xfId="460"/>
    <cellStyle name="差_自行调整差异系数顺序_2015年部门预算编制表格0305" xfId="461"/>
    <cellStyle name="差_测算结果_财力性转移支付2010年预算参考数_2015年部门预算编制表格（预算01-03表）（乡镇办）0215" xfId="462"/>
    <cellStyle name="差_汇总_教科文2015年部门预算编制表格（预算01-03表）(教科文股)" xfId="463"/>
    <cellStyle name="好_一般预算支出口径剔除表_教科文2015年部门预算编制表格（预算01-03表）(教科文股)" xfId="464"/>
    <cellStyle name="差_汇总_财力性转移支付2010年预算参考数_教科文2015年部门预算编制表格（预算01-03表）(教科文股)" xfId="465"/>
    <cellStyle name="好_28四川_财力性转移支付2010年预算参考数_教科文2015年部门预算编制表格（预算01-03表）(教科文股)" xfId="466"/>
    <cellStyle name="好_成本差异系数（含人口规模）_财力性转移支付2010年预算参考数_2015年部门预算编制表格（预算01-03表）（经建股）0215" xfId="467"/>
    <cellStyle name="差_教育(按照总人口测算）—20080416_不含人员经费系数" xfId="468"/>
    <cellStyle name="好_市辖区测算-新科目（20080626）_县市旗测算-新科目（含人口规模效应）_财力性转移支付2010年预算参考数_教科文2015年部门预算编制表格（预算01-03表）(教科文股)" xfId="469"/>
    <cellStyle name="好_文体广播事业(按照总人口测算）—20080416_财力性转移支付2010年预算参考数" xfId="470"/>
    <cellStyle name="好_2008年预计支出与2007年对比_教科文2015年部门预算编制表格（预算01-03表）(教科文股)" xfId="471"/>
    <cellStyle name="差_核定人数下发表_财力性转移支付2010年预算参考数" xfId="472"/>
    <cellStyle name="好_农林水和城市维护标准支出20080505－县区合计_县市旗测算-新科目（含人口规模效应）_财力性转移支付2010年预算参考数_2015年部门预算编制表格（农财股）0215" xfId="473"/>
    <cellStyle name="好_县市旗测算-新科目（20080626）_不含人员经费系数_2015年部门预算编制表格0305" xfId="474"/>
    <cellStyle name="差_人员工资和公用经费3_2015年部门预算编制表格（农财股）0215" xfId="475"/>
    <cellStyle name="好_农林水和城市维护标准支出20080505－县区合计_县市旗测算-新科目（含人口规模效应）_财力性转移支付2010年预算参考数_2015年部门预算编制表格（预算01-03表）（乡镇办）0215" xfId="476"/>
    <cellStyle name="好_12滨州" xfId="477"/>
    <cellStyle name="好_市辖区测算20080510_县市旗测算-新科目（含人口规模效应）" xfId="478"/>
    <cellStyle name="差_农林水和城市维护标准支出20080505－县区合计_财力性转移支付2010年预算参考数_2015年部门预算编制表格0305" xfId="479"/>
    <cellStyle name="差_核定人数对比_教科文2015年部门预算编制表格（预算01-03表）(教科文股)" xfId="480"/>
    <cellStyle name="好_县区合并测算20080423(按照各省比重）_财力性转移支付2010年预算参考数_2015年部门预算编制表格0305" xfId="481"/>
    <cellStyle name="差_核定人数对比_财力性转移支付2010年预算参考数_2015年部门预算编制表格0305" xfId="482"/>
    <cellStyle name="好_缺口县区测算(按核定人数)_2015年部门预算编制表格（预算01-03表）（经建股）0215" xfId="483"/>
    <cellStyle name="差_成本差异系数（含人口规模）_2015年部门预算编制表格（农财股）0215" xfId="484"/>
    <cellStyle name="差_核定人数对比_2015年部门预算编制表格（预算01-03表）（经建股）0215" xfId="485"/>
    <cellStyle name="好_市辖区测算-新科目（20080626）_县市旗测算-新科目（含人口规模效应）" xfId="486"/>
    <cellStyle name="好_市辖区测算20080510_民生政策最低支出需求_教科文2015年部门预算编制表格（预算01-03表）(教科文股)" xfId="487"/>
    <cellStyle name="差_Book2_2015年部门预算编制表格0305" xfId="488"/>
    <cellStyle name="差_2012年部分市县项目资金（分市县发）_2015年部门预算编制表格（预算01-03表）（经建股）0215" xfId="489"/>
    <cellStyle name="好_28四川_财力性转移支付2010年预算参考数_2015年部门预算编制表格0305" xfId="490"/>
    <cellStyle name="好_行政（人员）_不含人员经费系数_2015年部门预算编制表格（预算01-03表）（经建股）0215" xfId="491"/>
    <cellStyle name="差_2015年部门预算编制表格（农财股）0215" xfId="492"/>
    <cellStyle name="Input [yellow]" xfId="493"/>
    <cellStyle name="差_其他部门(按照总人口测算）—20080416_民生政策最低支出需求_2015年部门预算编制表格（预算01-03表）（乡镇办）0215" xfId="494"/>
    <cellStyle name="好_09黑龙江_2015年部门预算编制表格0305" xfId="495"/>
    <cellStyle name="好_城建部门" xfId="496"/>
    <cellStyle name="差_2006年34青海_财力性转移支付2010年预算参考数_教科文2015年部门预算编制表格（预算01-03表）(教科文股)" xfId="497"/>
    <cellStyle name="差_县区合并测算20080421_县市旗测算-新科目（含人口规模效应）_财力性转移支付2010年预算参考数_2015年部门预算编制表格（预算01-03表）（经建股）0215" xfId="498"/>
    <cellStyle name="差_行政公检法测算_财力性转移支付2010年预算参考数_2015年部门预算编制表格（预算01-03表）（经建股）0215" xfId="499"/>
    <cellStyle name="好_缺口县区测算(按2007支出增长25%测算)_财力性转移支付2010年预算参考数_2015年部门预算编制表格（预算01-03表）（经建股）0215" xfId="500"/>
    <cellStyle name="好_汇总-县级财政报表附表_2015年部门预算编制表格（农财股）0215" xfId="501"/>
    <cellStyle name="后继超级链接" xfId="502"/>
    <cellStyle name="好_县区合并测算20080421_财力性转移支付2010年预算参考数_2015年部门预算编制表格（预算01-03表）（经建股）0215" xfId="503"/>
    <cellStyle name="好_缺口县区测算_财力性转移支付2010年预算参考数" xfId="504"/>
    <cellStyle name="差_核定人数对比" xfId="505"/>
    <cellStyle name="常规 11 2_2015年部门预算编制表格（农财股）0215" xfId="506"/>
    <cellStyle name="差_教育(按照总人口测算）—20080416_民生政策最低支出需求_财力性转移支付2010年预算参考数_2015年部门预算编制表格（预算01-03表）（经建股）0215" xfId="507"/>
    <cellStyle name="好_市辖区测算-新科目（20080626）_不含人员经费系数_2015年部门预算编制表格（预算01-03表）（经建股）0215" xfId="508"/>
    <cellStyle name="好_市辖区测算20080510_民生政策最低支出需求_2015年部门预算编制表格0305" xfId="509"/>
    <cellStyle name="差_河南 缺口县区测算(地方填报)_财力性转移支付2010年预算参考数_2015年部门预算编制表格（农财股）0215" xfId="510"/>
    <cellStyle name="好_行政公检法测算_财力性转移支付2010年预算参考数_2015年部门预算编制表格（预算01-03表）（乡镇办）0215" xfId="511"/>
    <cellStyle name="好_33甘肃_教科文2015年部门预算编制表格（预算01-03表）(教科文股)" xfId="512"/>
    <cellStyle name="差_缺口消化情况_2015年部门预算编制表格（农财股）0215" xfId="513"/>
    <cellStyle name="差_2007年一般预算支出剔除_2015年部门预算编制表格0305" xfId="514"/>
    <cellStyle name="好_丽江汇总_2015年部门预算编制表格（农财股）0215" xfId="515"/>
    <cellStyle name="差_其他部门(按照总人口测算）—20080416_县市旗测算-新科目（含人口规模效应）_财力性转移支付2010年预算参考数" xfId="516"/>
    <cellStyle name="差_卫生(按照总人口测算）—20080416_县市旗测算-新科目（含人口规模效应）_2015年部门预算编制表格0305" xfId="517"/>
    <cellStyle name="差_成本差异系数（含人口规模）_财力性转移支付2010年预算参考数_2015年部门预算编制表格（预算01-03表）（经建股）0215" xfId="518"/>
    <cellStyle name="差_河南 缺口县区测算(地方填报白)_财力性转移支付2010年预算参考数_2015年部门预算编制表格（预算01-03表）（乡镇办）0215" xfId="519"/>
    <cellStyle name="好_卫生(按照总人口测算）—20080416_不含人员经费系数_2015年部门预算编制表格0305" xfId="520"/>
    <cellStyle name="好_市辖区测算-新科目（20080626）_不含人员经费系数_财力性转移支付2010年预算参考数_教科文2015年部门预算编制表格（预算01-03表）(教科文股)" xfId="521"/>
    <cellStyle name="好_市辖区测算-新科目（20080626）_民生政策最低支出需求_2015年部门预算编制表格（预算01-03表）（乡镇办）0215" xfId="522"/>
    <cellStyle name="好_市辖区测算-新科目（20080626）_民生政策最低支出需求" xfId="523"/>
    <cellStyle name="差_河南 缺口县区测算(地方填报白)_财力性转移支付2010年预算参考数" xfId="524"/>
    <cellStyle name="好_农林水和城市维护标准支出20080505－县区合计_不含人员经费系数_财力性转移支付2010年预算参考数_2015年部门预算编制表格（预算01-03表）（经建股）0215" xfId="525"/>
    <cellStyle name="好_县市旗测算-新科目（20080627）_财力性转移支付2010年预算参考数" xfId="526"/>
    <cellStyle name="好_财力差异计算表(不含非农业区)" xfId="527"/>
    <cellStyle name="差_河南 缺口县区测算(地方填报白)_2015年部门预算编制表格0305" xfId="528"/>
    <cellStyle name="差_河南 缺口县区测算(地方填报白)_2015年部门预算编制表格（预算01-03表）（乡镇办）0215" xfId="529"/>
    <cellStyle name="好_县市旗测算20080508_县市旗测算-新科目（含人口规模效应）_财力性转移支付2010年预算参考数_2015年部门预算编制表格（预算01-03表）（乡镇办）0215" xfId="530"/>
    <cellStyle name="好_对口支援新疆资金规模测算表20100106" xfId="531"/>
    <cellStyle name="差_河南 缺口县区测算(地方填报)_2015年部门预算编制表格0305" xfId="532"/>
    <cellStyle name="差_河南 缺口县区测算(地方填报)_2015年部门预算编制表格（预算01-03表）（经建股）0215" xfId="533"/>
    <cellStyle name="好_行政(燃修费)_民生政策最低支出需求_财力性转移支付2010年预算参考数" xfId="534"/>
    <cellStyle name="差_县市旗测算-新科目（20080627）_县市旗测算-新科目（含人口规模效应）_2015年部门预算编制表格（预算01-03表）（经建股）0215" xfId="535"/>
    <cellStyle name="差_分析缺口率_2015年部门预算编制表格0305" xfId="536"/>
    <cellStyle name="好_教育(按照总人口测算）—20080416_财力性转移支付2010年预算参考数_2015年部门预算编制表格（农财股）0215" xfId="537"/>
    <cellStyle name="好_教育(按照总人口测算）—20080416_2015年部门预算编制表格（预算01-03表）（经建股）0215" xfId="538"/>
    <cellStyle name="差_教育(按照总人口测算）—20080416_县市旗测算-新科目（含人口规模效应）" xfId="539"/>
    <cellStyle name="差_附表_财力性转移支付2010年预算参考数_2015年部门预算编制表格0305" xfId="540"/>
    <cellStyle name="差_汇总-县级财政报表附表_教科文2015年部门预算编制表格（预算01-03表）(教科文股)" xfId="541"/>
    <cellStyle name="好_行政(燃修费)_2015年部门预算编制表格（预算01-03表）（乡镇办）0215" xfId="542"/>
    <cellStyle name="差_人员工资和公用经费2_2015年部门预算编制表格（农财股）0215" xfId="543"/>
    <cellStyle name="差_11大理_财力性转移支付2010年预算参考数_2015年部门预算编制表格（预算01-03表）（经建股）0215" xfId="544"/>
    <cellStyle name="差_县区合并测算20080423(按照各省比重）_县市旗测算-新科目（含人口规模效应）_财力性转移支付2010年预算参考数_教科文2015年部门预算编制表格（预算01-03表）(教科文股)" xfId="545"/>
    <cellStyle name="差_县区合并测算20080423(按照各省比重）_2015年部门预算编制表格0305" xfId="546"/>
    <cellStyle name="好_缺口县区测算(按2007支出增长25%测算)_财力性转移支付2010年预算参考数" xfId="547"/>
    <cellStyle name="差_附表_财力性转移支付2010年预算参考数_2015年部门预算编制表格（预算01-03表）（乡镇办）0215" xfId="548"/>
    <cellStyle name="差_测算结果汇总_2015年部门预算编制表格（预算01-03表）（经建股）0215" xfId="549"/>
    <cellStyle name="好_县市旗测算-新科目（20080626）_不含人员经费系数_2015年部门预算编制表格（预算01-03表）（乡镇办）0215" xfId="550"/>
    <cellStyle name="好_03昭通_2015年部门预算编制表格0305" xfId="551"/>
    <cellStyle name="差_县区合并测算20080423(按照各省比重）_不含人员经费系数" xfId="552"/>
    <cellStyle name="差_县市旗测算-新科目（20080627）_不含人员经费系数_财力性转移支付2010年预算参考数_教科文2015年部门预算编制表格（预算01-03表）(教科文股)" xfId="553"/>
    <cellStyle name="Normal_#10-Headcount" xfId="554"/>
    <cellStyle name="好_县市旗测算-新科目（20080626）_县市旗测算-新科目（含人口规模效应）_财力性转移支付2010年预算参考数_2015年部门预算编制表格（预算01-03表）（经建股）0215" xfId="555"/>
    <cellStyle name="好_卫生(按照总人口测算）—20080416_县市旗测算-新科目（含人口规模效应）_2015年部门预算编制表格（预算01-03表）（乡镇办）0215" xfId="556"/>
    <cellStyle name="差_0605石屏县_财力性转移支付2010年预算参考数_2015年部门预算编制表格（预算01-03表）（乡镇办）0215_双清区2017年预算表格（含社保基金预算）" xfId="557"/>
    <cellStyle name="差_附表_2015年部门预算编制表格（预算01-03表）（经建股）0215" xfId="558"/>
    <cellStyle name="好_云南省2008年转移支付测算——州市本级考核部分及政策性测算" xfId="559"/>
    <cellStyle name="好_汇总_财力性转移支付2010年预算参考数_2015年部门预算编制表格（农财股）0215" xfId="560"/>
    <cellStyle name="差_不含人员经费系数_财力性转移支付2010年预算参考数_2015年部门预算编制表格（预算01-03表）（乡镇办）0215" xfId="561"/>
    <cellStyle name="差_2006年27重庆_2015年部门预算编制表格（预算01-03表）（经建股）0215" xfId="562"/>
    <cellStyle name="差_测算结果汇总_财力性转移支付2010年预算参考数_教科文2015年部门预算编制表格（预算01-03表）(教科文股)" xfId="563"/>
    <cellStyle name="好_分县成本差异系数_民生政策最低支出需求_2015年部门预算编制表格0305" xfId="564"/>
    <cellStyle name="差_30云南_1_财力性转移支付2010年预算参考数_教科文2015年部门预算编制表格（预算01-03表）(教科文股)" xfId="565"/>
    <cellStyle name="好_财政供养人员_财力性转移支付2010年预算参考数_2015年部门预算编制表格（预算01-03表）（乡镇办）0215" xfId="566"/>
    <cellStyle name="好_2007年收支情况及2008年收支预计表(汇总表)_财力性转移支付2010年预算参考数_2015年部门预算编制表格（预算01-03表）（经建股）0215" xfId="567"/>
    <cellStyle name="好_县区合并测算20080421_县市旗测算-新科目（含人口规模效应）_财力性转移支付2010年预算参考数_2015年部门预算编制表格0305" xfId="568"/>
    <cellStyle name="好_青海 缺口县区测算(地方填报)_财力性转移支付2010年预算参考数_2015年部门预算编制表格0305" xfId="569"/>
    <cellStyle name="好_30云南_2015年部门预算编制表格（预算01-03表）（经建股）0215" xfId="570"/>
    <cellStyle name="差_09黑龙江_2015年部门预算编制表格（农财股）0215" xfId="571"/>
    <cellStyle name="差_县市旗测算-新科目（20080626）_县市旗测算-新科目（含人口规模效应）_2015年部门预算编制表格（预算01-03表）（乡镇办）0215" xfId="572"/>
    <cellStyle name="未定义" xfId="573"/>
    <cellStyle name="好_行政(燃修费)_财力性转移支付2010年预算参考数_2015年部门预算编制表格（农财股）0215" xfId="574"/>
    <cellStyle name="差_安徽 缺口县区测算(地方填报)1_财力性转移支付2010年预算参考数_2015年部门预算编制表格0305" xfId="575"/>
    <cellStyle name="差_安徽 缺口县区测算(地方填报)1_财力性转移支付2010年预算参考数_2015年部门预算编制表格（农财股）0215" xfId="576"/>
    <cellStyle name="好_22湖南_教科文2015年部门预算编制表格（预算01-03表）(教科文股)" xfId="577"/>
    <cellStyle name="差_对口支援新疆资金规模测算表20100113_2015年部门预算编制表格（预算01-03表）（经建股）0215" xfId="578"/>
    <cellStyle name="好_行政(燃修费)_财力性转移支付2010年预算参考数_2015年部门预算编制表格0305" xfId="579"/>
    <cellStyle name="好_缺口县区测算" xfId="580"/>
    <cellStyle name="差_其他部门(按照总人口测算）—20080416_民生政策最低支出需求_财力性转移支付2010年预算参考数_2015年部门预算编制表格0305" xfId="581"/>
    <cellStyle name="差_分县成本差异系数_民生政策最低支出需求_2015年部门预算编制表格（预算01-03表）（乡镇办）0215" xfId="582"/>
    <cellStyle name="常规 2 3 2" xfId="583"/>
    <cellStyle name="好_县区合并测算20080421_县市旗测算-新科目（含人口规模效应）_财力性转移支付2010年预算参考数_2015年部门预算编制表格（预算01-03表）（乡镇办）0215" xfId="584"/>
    <cellStyle name="好_文体广播事业(按照总人口测算）—20080416_县市旗测算-新科目（含人口规模效应）_财力性转移支付2010年预算参考数_教科文2015年部门预算编制表格（预算01-03表）(教科文股)" xfId="585"/>
    <cellStyle name="好_平邑_财力性转移支付2010年预算参考数_2015年部门预算编制表格（农财股）0215" xfId="586"/>
    <cellStyle name="好_成本差异系数（含人口规模）_财力性转移支付2010年预算参考数_2015年部门预算编制表格0305" xfId="587"/>
    <cellStyle name="差_市辖区测算20080510_2015年部门预算编制表格（预算01-03表）（乡镇办）0215" xfId="588"/>
    <cellStyle name="差_34青海_1_2015年部门预算编制表格（预算01-03表）（经建股）0215" xfId="589"/>
    <cellStyle name="差_分县成本差异系数_财力性转移支付2010年预算参考数_2015年部门预算编制表格（农财股）0215" xfId="590"/>
    <cellStyle name="好_2_财力性转移支付2010年预算参考数_2015年部门预算编制表格（农财股）0215" xfId="591"/>
    <cellStyle name="好_县市旗测算20080508_民生政策最低支出需求_财力性转移支付2010年预算参考数_2015年部门预算编制表格（预算01-03表）（经建股）0215" xfId="592"/>
    <cellStyle name="差_成本差异系数（含人口规模）_财力性转移支付2010年预算参考数_2015年部门预算编制表格（预算01-03表）（乡镇办）0215" xfId="593"/>
    <cellStyle name="差_分县成本差异系数_不含人员经费系数_教科文2015年部门预算编制表格（预算01-03表）(教科文股)" xfId="594"/>
    <cellStyle name="好_县市旗测算-新科目（20080627）_民生政策最低支出需求_教科文2015年部门预算编制表格（预算01-03表）(教科文股)" xfId="595"/>
    <cellStyle name="好_民生政策最低支出需求_2015年部门预算编制表格（预算01-03表）（乡镇办）0215" xfId="596"/>
    <cellStyle name="好_不含人员经费系数_财力性转移支付2010年预算参考数_教科文2015年部门预算编制表格（预算01-03表）(教科文股)" xfId="597"/>
    <cellStyle name="差_财政供养人员_2015年部门预算编制表格（农财股）0215" xfId="598"/>
    <cellStyle name="差_0605石屏县_财力性转移支付2010年预算参考数_教科文2015年部门预算编制表格（预算01-03表）(教科文股)_双清区2017年预算表格（含社保基金预算）" xfId="599"/>
    <cellStyle name="好_县区合并测算20080421_不含人员经费系数_财力性转移支付2010年预算参考数_2015年部门预算编制表格0305" xfId="600"/>
    <cellStyle name="好_卫生(按照总人口测算）—20080416_不含人员经费系数_财力性转移支付2010年预算参考数_2015年部门预算编制表格（预算01-03表）（乡镇办）0215" xfId="601"/>
    <cellStyle name="差_其他部门(按照总人口测算）—20080416_民生政策最低支出需求_2015年部门预算编制表格（农财股）0215" xfId="602"/>
    <cellStyle name="好_行政公检法测算_不含人员经费系数_教科文2015年部门预算编制表格（预算01-03表）(教科文股)" xfId="603"/>
    <cellStyle name="差_分县成本差异系数_不含人员经费系数_财力性转移支付2010年预算参考数_2015年部门预算编制表格（农财股）0215" xfId="604"/>
    <cellStyle name="好_1110洱源县" xfId="605"/>
    <cellStyle name="差_分县成本差异系数" xfId="606"/>
    <cellStyle name="好_2006年30云南_2015年部门预算编制表格0305" xfId="607"/>
    <cellStyle name="好_文体广播事业(按照总人口测算）—20080416_县市旗测算-新科目（含人口规模效应）_财力性转移支付2010年预算参考数" xfId="608"/>
    <cellStyle name="差_分析缺口率_教科文2015年部门预算编制表格（预算01-03表）(教科文股)" xfId="609"/>
    <cellStyle name="差_行政（人员）_民生政策最低支出需求_财力性转移支付2010年预算参考数_2015年部门预算编制表格0305" xfId="610"/>
    <cellStyle name="差_分析缺口率_2015年部门预算编制表格（农财股）0215" xfId="611"/>
    <cellStyle name="好_20河南_财力性转移支付2010年预算参考数_教科文2015年部门预算编制表格（预算01-03表）(教科文股)" xfId="612"/>
    <cellStyle name="差_530623_2006年县级财政报表附表" xfId="613"/>
    <cellStyle name="好_县市旗测算20080508_财力性转移支付2010年预算参考数_2015年部门预算编制表格0305" xfId="614"/>
    <cellStyle name="差_行政公检法测算_县市旗测算-新科目（含人口规模效应）_教科文2015年部门预算编制表格（预算01-03表）(教科文股)" xfId="615"/>
    <cellStyle name="好_2006年22湖南_财力性转移支付2010年预算参考数" xfId="616"/>
    <cellStyle name="差_对口支援新疆资金规模测算表20100113_教科文2015年部门预算编制表格（预算01-03表）(教科文股)" xfId="617"/>
    <cellStyle name="差_汇总_财力性转移支付2010年预算参考数" xfId="618"/>
    <cellStyle name="好_一般预算支出口径剔除表" xfId="619"/>
    <cellStyle name="差_县市旗测算-新科目（20080627）_2015年部门预算编制表格（农财股）0215" xfId="620"/>
    <cellStyle name="差_汇总" xfId="621"/>
    <cellStyle name="差_成本差异系数_教科文2015年部门预算编制表格（预算01-03表）(教科文股)" xfId="622"/>
    <cellStyle name="好_县区合并测算20080421_县市旗测算-新科目（含人口规模效应）_财力性转移支付2010年预算参考数_2015年部门预算编制表格（预算01-03表）（经建股）0215" xfId="623"/>
    <cellStyle name="差_行政公检法测算_不含人员经费系数_财力性转移支付2010年预算参考数_2015年部门预算编制表格（预算01-03表）（乡镇办）0215" xfId="624"/>
    <cellStyle name="好_县区合并测算20080421_民生政策最低支出需求_2015年部门预算编制表格（农财股）0215" xfId="625"/>
    <cellStyle name="差_县市旗测算20080508_民生政策最低支出需求_2015年部门预算编制表格（预算01-03表）（经建股）0215" xfId="626"/>
    <cellStyle name="差_2008年支出核定_教科文2015年部门预算编制表格（预算01-03表）(教科文股)" xfId="627"/>
    <cellStyle name="差_文体广播事业(按照总人口测算）—20080416_民生政策最低支出需求_财力性转移支付2010年预算参考数" xfId="628"/>
    <cellStyle name="差_城建部门_教科文2015年部门预算编制表格（预算01-03表）(教科文股)" xfId="629"/>
    <cellStyle name="好_测算结果汇总" xfId="630"/>
    <cellStyle name="烹拳 [0]_ +Foil &amp; -FOIL &amp; PAPER" xfId="631"/>
    <cellStyle name="好_市辖区测算20080510_不含人员经费系数_教科文2015年部门预算编制表格（预算01-03表）(教科文股)" xfId="632"/>
    <cellStyle name="好_2006年22湖南_财力性转移支付2010年预算参考数_2015年部门预算编制表格（预算01-03表）（经建股）0215" xfId="633"/>
    <cellStyle name="差_核定人数下发表_财力性转移支付2010年预算参考数_2015年部门预算编制表格（预算01-03表）（乡镇办）0215" xfId="634"/>
    <cellStyle name="差_山东省民生支出标准_2015年部门预算编制表格（农财股）0215" xfId="635"/>
    <cellStyle name="差_城建部门_2015年部门预算编制表格0305" xfId="636"/>
    <cellStyle name="差_核定人数下发表_教科文2015年部门预算编制表格（预算01-03表）(教科文股)" xfId="637"/>
    <cellStyle name="差_2006年33甘肃_2015年部门预算编制表格（农财股）0215" xfId="638"/>
    <cellStyle name="好_县区合并测算20080421_财力性转移支付2010年预算参考数" xfId="639"/>
    <cellStyle name="差_M01-2(州市补助收入)_2015年部门预算编制表格（预算01-03表）（乡镇办）0215" xfId="640"/>
    <cellStyle name="差_一般预算支出口径剔除表_财力性转移支付2010年预算参考数_2015年部门预算编制表格（预算01-03表）（经建股）0215" xfId="641"/>
    <cellStyle name="好_县区合并测算20080423(按照各省比重）_民生政策最低支出需求_2015年部门预算编制表格0305" xfId="642"/>
    <cellStyle name="差_07临沂" xfId="643"/>
    <cellStyle name="差_缺口县区测算(按核定人数)_教科文2015年部门预算编制表格（预算01-03表）(教科文股)" xfId="644"/>
    <cellStyle name="差_财政供养人员_财力性转移支付2010年预算参考数_2015年部门预算编制表格（预算01-03表）（乡镇办）0215" xfId="645"/>
    <cellStyle name="差_2006年28四川_财力性转移支付2010年预算参考数_2015年部门预算编制表格0305" xfId="646"/>
    <cellStyle name="好_其他部门(按照总人口测算）—20080416_县市旗测算-新科目（含人口规模效应）_2015年部门预算编制表格（农财股）0215" xfId="647"/>
    <cellStyle name="差_汇总表_2015年部门预算编制表格（预算01-03表）（经建股）0215" xfId="648"/>
    <cellStyle name="好_农林水和城市维护标准支出20080505－县区合计_2015年部门预算编制表格（预算01-03表）（经建股）0215" xfId="649"/>
    <cellStyle name="差_M01-2(州市补助收入)_2015年部门预算编制表格（农财股）0215" xfId="650"/>
    <cellStyle name="差_一般预算支出口径剔除表_2015年部门预算编制表格0305" xfId="651"/>
    <cellStyle name="差_分县成本差异系数_民生政策最低支出需求" xfId="652"/>
    <cellStyle name="差_测算结果汇总_2015年部门预算编制表格（预算01-03表）（乡镇办）0215" xfId="653"/>
    <cellStyle name="好_县市旗测算-新科目（20080626）_不含人员经费系数_2015年部门预算编制表格（预算01-03表）（经建股）0215" xfId="654"/>
    <cellStyle name="差_12滨州_财力性转移支付2010年预算参考数" xfId="655"/>
    <cellStyle name="差_成本差异系数_2015年部门预算编制表格（预算01-03表）（经建股）0215" xfId="656"/>
    <cellStyle name="差_缺口县区测算(财政部标准)_2015年部门预算编制表格0305" xfId="657"/>
    <cellStyle name="差_行政(燃修费)_民生政策最低支出需求_财力性转移支付2010年预算参考数_2015年部门预算编制表格（预算01-03表）（乡镇办）0215" xfId="658"/>
    <cellStyle name="差_分析缺口率_财力性转移支付2010年预算参考数_教科文2015年部门预算编制表格（预算01-03表）(教科文股)" xfId="659"/>
    <cellStyle name="好_2006年34青海_2015年部门预算编制表格（预算01-03表）（乡镇办）0215" xfId="660"/>
    <cellStyle name="差_成本差异系数_2015年部门预算编制表格（农财股）0215" xfId="661"/>
    <cellStyle name="好_行政（人员）_民生政策最低支出需求_财力性转移支付2010年预算参考数_2015年部门预算编制表格0305" xfId="662"/>
    <cellStyle name="差_成本差异系数（含人口规模）_教科文2015年部门预算编制表格（预算01-03表）(教科文股)" xfId="663"/>
    <cellStyle name="差_危改资金测算_财力性转移支付2010年预算参考数_2015年部门预算编制表格（农财股）0215" xfId="664"/>
    <cellStyle name="差_缺口县区测算_教科文2015年部门预算编制表格（预算01-03表）(教科文股)" xfId="665"/>
    <cellStyle name="差_汇总表4_财力性转移支付2010年预算参考数_2015年部门预算编制表格（预算01-03表）（经建股）0215" xfId="666"/>
    <cellStyle name="好_缺口县区测算(财政部标准)_财力性转移支付2010年预算参考数_2015年部门预算编制表格（农财股）0215" xfId="667"/>
    <cellStyle name="差_Book1_财力性转移支付2010年预算参考数_2015年部门预算编制表格（农财股）0215" xfId="668"/>
    <cellStyle name="好_市辖区测算20080510_民生政策最低支出需求_2015年部门预算编制表格（预算01-03表）（乡镇办）0215" xfId="669"/>
    <cellStyle name="差_一般预算支出口径剔除表_财力性转移支付2010年预算参考数_教科文2015年部门预算编制表格（预算01-03表）(教科文股)" xfId="670"/>
    <cellStyle name="差_附表_2015年部门预算编制表格（农财股）0215" xfId="671"/>
    <cellStyle name="差_专项发文_2015年部门预算编制表格（预算01-03表）（乡镇办）0215" xfId="672"/>
    <cellStyle name="好_07临沂_2015年部门预算编制表格0305" xfId="673"/>
    <cellStyle name="好_分县成本差异系数_财力性转移支付2010年预算参考数" xfId="674"/>
    <cellStyle name="差_成本差异系数（含人口规模）_财力性转移支付2010年预算参考数_2015年部门预算编制表格0305" xfId="675"/>
    <cellStyle name="好_行政(燃修费)_民生政策最低支出需求_财力性转移支付2010年预算参考数_2015年部门预算编制表格（农财股）0215" xfId="676"/>
    <cellStyle name="差_34青海_1_财力性转移支付2010年预算参考数" xfId="677"/>
    <cellStyle name="差_民生政策最低支出需求_2015年部门预算编制表格0305" xfId="678"/>
    <cellStyle name="好_同德_2015年部门预算编制表格（预算01-03表）（经建股）0215" xfId="679"/>
    <cellStyle name="好_12滨州_财力性转移支付2010年预算参考数_2015年部门预算编制表格（预算01-03表）（乡镇办）0215" xfId="680"/>
    <cellStyle name="好_1_2015年部门预算编制表格0305" xfId="681"/>
    <cellStyle name="差_成本差异系数（含人口规模）_2015年部门预算编制表格0305" xfId="682"/>
    <cellStyle name="差_成本差异系数（含人口规模）_2015年部门预算编制表格（预算01-03表）（乡镇办）0215" xfId="683"/>
    <cellStyle name="差_成本差异系数（含人口规模）_2015年部门预算编制表格（预算01-03表）（经建股）0215" xfId="684"/>
    <cellStyle name="差_县区合并测算20080423(按照各省比重）_不含人员经费系数_2015年部门预算编制表格0305" xfId="685"/>
    <cellStyle name="差_县市旗测算-新科目（20080626）_财力性转移支付2010年预算参考数_2015年部门预算编制表格（预算01-03表）（乡镇办）0215" xfId="686"/>
    <cellStyle name="差_一般预算支出口径剔除表_财力性转移支付2010年预算参考数_2015年部门预算编制表格0305" xfId="687"/>
    <cellStyle name="好_河南 缺口县区测算(地方填报)_财力性转移支付2010年预算参考数" xfId="688"/>
    <cellStyle name="常规 2 3" xfId="689"/>
    <cellStyle name="好_11大理_财力性转移支付2010年预算参考数_2015年部门预算编制表格（预算01-03表）（经建股）0215" xfId="690"/>
    <cellStyle name="好_12滨州_2015年部门预算编制表格（农财股）0215" xfId="691"/>
    <cellStyle name="好_Book2_财力性转移支付2010年预算参考数_2015年部门预算编制表格（预算01-03表）（乡镇办）0215" xfId="692"/>
    <cellStyle name="差_0605石屏县_2015年部门预算编制表格（预算01-03表）（经建股）0215" xfId="693"/>
    <cellStyle name="差_农林水和城市维护标准支出20080505－县区合计_财力性转移支付2010年预算参考数_2015年部门预算编制表格（预算01-03表）（乡镇办）0215" xfId="694"/>
    <cellStyle name="差_测算结果_财力性转移支付2010年预算参考数_2015年部门预算编制表格0305" xfId="695"/>
    <cellStyle name="差_2006年28四川_2015年部门预算编制表格（预算01-03表）（经建股）0215" xfId="696"/>
    <cellStyle name="差_文体广播事业(按照总人口测算）—20080416_县市旗测算-新科目（含人口规模效应）_2015年部门预算编制表格0305" xfId="697"/>
    <cellStyle name="差_测算结果_财力性转移支付2010年预算参考数_2015年部门预算编制表格（农财股）0215" xfId="698"/>
    <cellStyle name="好_县区合并测算20080423(按照各省比重）_不含人员经费系数_财力性转移支付2010年预算参考数_教科文2015年部门预算编制表格（预算01-03表）(教科文股)" xfId="699"/>
    <cellStyle name="差_2006年33甘肃" xfId="700"/>
    <cellStyle name="差_测算结果_2015年部门预算编制表格（预算01-03表）（乡镇办）0215" xfId="701"/>
    <cellStyle name="差_分县成本差异系数_教科文2015年部门预算编制表格（预算01-03表）(教科文股)" xfId="702"/>
    <cellStyle name="差_测算结果_2015年部门预算编制表格（预算01-03表）（经建股）0215" xfId="703"/>
    <cellStyle name="差_2015年部门预算编制表格0305" xfId="704"/>
    <cellStyle name="Accent2 - 20%" xfId="705"/>
    <cellStyle name="差_县市旗测算20080508_县市旗测算-新科目（含人口规模效应）_财力性转移支付2010年预算参考数_2015年部门预算编制表格（预算01-03表）（乡镇办）0215" xfId="706"/>
    <cellStyle name="差_检验表_2015年部门预算编制表格（农财股）0215" xfId="707"/>
    <cellStyle name="差_缺口县区测算(按2007支出增长25%测算)_财力性转移支付2010年预算参考数_2015年部门预算编制表格0305" xfId="708"/>
    <cellStyle name="好_县市旗测算-新科目（20080627）_不含人员经费系数_财力性转移支付2010年预算参考数_2015年部门预算编制表格（预算01-03表）（经建股）0215" xfId="709"/>
    <cellStyle name="好_重点民生支出需求测算表社保（农村低保）081112_2015年部门预算编制表格（预算01-03表）（经建股）0215" xfId="710"/>
    <cellStyle name="好_县市旗测算20080508_不含人员经费系数_财力性转移支付2010年预算参考数_2015年部门预算编制表格（预算01-03表）（经建股）0215" xfId="711"/>
    <cellStyle name="差_文体广播部门" xfId="712"/>
    <cellStyle name="差_34青海_财力性转移支付2010年预算参考数_2015年部门预算编制表格（预算01-03表）（经建股）0215" xfId="713"/>
    <cellStyle name="好_成本差异系数（含人口规模）_2015年部门预算编制表格（农财股）0215" xfId="714"/>
    <cellStyle name="好_33甘肃_2015年部门预算编制表格0305" xfId="715"/>
    <cellStyle name="好_缺口消化情况_2015年部门预算编制表格（农财股）0215" xfId="716"/>
    <cellStyle name="差_文体广播事业(按照总人口测算）—20080416_民生政策最低支出需求_财力性转移支付2010年预算参考数_2015年部门预算编制表格（预算01-03表）（经建股）0215" xfId="717"/>
    <cellStyle name="差_县区合并测算20080421_县市旗测算-新科目（含人口规模效应）" xfId="718"/>
    <cellStyle name="差_河南 缺口县区测算(地方填报白)_财力性转移支付2010年预算参考数_教科文2015年部门预算编制表格（预算01-03表）(教科文股)" xfId="719"/>
    <cellStyle name="好_市辖区测算-新科目（20080626）_民生政策最低支出需求_教科文2015年部门预算编制表格（预算01-03表）(教科文股)" xfId="720"/>
    <cellStyle name="差_2006年34青海_2015年部门预算编制表格（预算01-03表）（经建股）0215" xfId="721"/>
    <cellStyle name="差_财力差异计算表(不含非农业区)_教科文2015年部门预算编制表格（预算01-03表）(教科文股)" xfId="722"/>
    <cellStyle name="差_分县成本差异系数_民生政策最低支出需求_财力性转移支付2010年预算参考数_2015年部门预算编制表格（农财股）0215" xfId="723"/>
    <cellStyle name="好_县区合并测算20080423(按照各省比重）_县市旗测算-新科目（含人口规模效应）_2015年部门预算编制表格0305" xfId="724"/>
    <cellStyle name="差_汇总表_财力性转移支付2010年预算参考数_教科文2015年部门预算编制表格（预算01-03表）(教科文股)" xfId="725"/>
    <cellStyle name="好_11大理_2015年部门预算编制表格0305" xfId="726"/>
    <cellStyle name="差_县区合并测算20080423(按照各省比重）_民生政策最低支出需求_财力性转移支付2010年预算参考数" xfId="727"/>
    <cellStyle name="好_行政(燃修费)_财力性转移支付2010年预算参考数_教科文2015年部门预算编制表格（预算01-03表）(教科文股)" xfId="728"/>
    <cellStyle name="差_28四川_财力性转移支付2010年预算参考数_2015年部门预算编制表格（预算01-03表）（乡镇办）0215" xfId="729"/>
    <cellStyle name="好_县市旗测算-新科目（20080626）_财力性转移支付2010年预算参考数_2015年部门预算编制表格（农财股）0215" xfId="730"/>
    <cellStyle name="好_14安徽_2015年部门预算编制表格（预算01-03表）（乡镇办）0215" xfId="731"/>
    <cellStyle name="差_检验表（调整后）_2015年部门预算编制表格（预算01-03表）（乡镇办）0215" xfId="732"/>
    <cellStyle name="好_行政（人员）_不含人员经费系数_财力性转移支付2010年预算参考数_2015年部门预算编制表格（预算01-03表）（经建股）0215" xfId="733"/>
    <cellStyle name="差_县市旗测算20080508_县市旗测算-新科目（含人口规模效应）_财力性转移支付2010年预算参考数_教科文2015年部门预算编制表格（预算01-03表）(教科文股)" xfId="734"/>
    <cellStyle name="差_2012年县级基本财力保障机制测算数据20120526旧转移支付系数_2015年部门预算编制表格（预算01-03表）（乡镇办）0215" xfId="735"/>
    <cellStyle name="好_缺口县区测算_财力性转移支付2010年预算参考数_教科文2015年部门预算编制表格（预算01-03表）(教科文股)" xfId="736"/>
    <cellStyle name="好_行政公检法测算_县市旗测算-新科目（含人口规模效应）_2015年部门预算编制表格0305" xfId="737"/>
    <cellStyle name="差_财力差异计算表(不含非农业区)" xfId="738"/>
    <cellStyle name="差_不含人员经费系数_教科文2015年部门预算编制表格（预算01-03表）(教科文股)" xfId="739"/>
    <cellStyle name="差_县市旗测算20080508_民生政策最低支出需求_2015年部门预算编制表格（农财股）0215" xfId="740"/>
    <cellStyle name="好_汇总表4_2015年部门预算编制表格（农财股）0215" xfId="741"/>
    <cellStyle name="差_附表_财力性转移支付2010年预算参考数_教科文2015年部门预算编制表格（预算01-03表）(教科文股)" xfId="742"/>
    <cellStyle name="差_不含人员经费系数_2015年部门预算编制表格（预算01-03表）（乡镇办）0215" xfId="743"/>
    <cellStyle name="差_市辖区测算-新科目（20080626）_2015年部门预算编制表格（农财股）0215" xfId="744"/>
    <cellStyle name="差_2007年一般预算支出剔除_教科文2015年部门预算编制表格（预算01-03表）(教科文股)" xfId="745"/>
    <cellStyle name="差_丽江汇总_教科文2015年部门预算编制表格（预算01-03表）(教科文股)" xfId="746"/>
    <cellStyle name="差_县区合并测算20080421_民生政策最低支出需求_2015年部门预算编制表格（农财股）0215" xfId="747"/>
    <cellStyle name="差_安徽 缺口县区测算(地方填报)1_教科文2015年部门预算编制表格（预算01-03表）(教科文股)" xfId="748"/>
    <cellStyle name="差_行政(燃修费)_财力性转移支付2010年预算参考数_2015年部门预算编制表格（农财股）0215" xfId="749"/>
    <cellStyle name="差_安徽 缺口县区测算(地方填报)1_2015年部门预算编制表格（预算01-03表）（经建股）0215" xfId="750"/>
    <cellStyle name="好_2013年专项追加指标非税登记表 (11.29)" xfId="751"/>
    <cellStyle name="好_行政(燃修费)_民生政策最低支出需求_2015年部门预算编制表格（预算01-03表）（经建股）0215" xfId="752"/>
    <cellStyle name="差_其他部门(按照总人口测算）—20080416_财力性转移支付2010年预算参考数" xfId="753"/>
    <cellStyle name="好_市辖区测算20080510_县市旗测算-新科目（含人口规模效应）_财力性转移支付2010年预算参考数_2015年部门预算编制表格（农财股）0215" xfId="754"/>
    <cellStyle name="好_2006年22湖南" xfId="755"/>
    <cellStyle name="差_5334_2006年迪庆县级财政报表附表_2015年部门预算编制表格（预算01-03表）（乡镇办）0215" xfId="756"/>
    <cellStyle name="好_同德_财力性转移支付2010年预算参考数_2015年部门预算编制表格（农财股）0215" xfId="757"/>
    <cellStyle name="好_530629_2006年县级财政报表附表" xfId="758"/>
    <cellStyle name="好_核定人数对比_教科文2015年部门预算编制表格（预算01-03表）(教科文股)" xfId="759"/>
    <cellStyle name="好_县市旗测算20080508_2015年部门预算编制表格（农财股）0215" xfId="760"/>
    <cellStyle name="差_M01-2(州市补助收入)_教科文2015年部门预算编制表格（预算01-03表）(教科文股)" xfId="761"/>
    <cellStyle name="好_农林水和城市维护标准支出20080505－县区合计_财力性转移支付2010年预算参考数_教科文2015年部门预算编制表格（预算01-03表）(教科文股)" xfId="762"/>
    <cellStyle name="好_县市旗测算20080508_财力性转移支付2010年预算参考数_2015年部门预算编制表格（预算01-03表）（乡镇办）0215" xfId="763"/>
    <cellStyle name="差_平邑_财力性转移支付2010年预算参考数_2015年部门预算编制表格（预算01-03表）（经建股）0215" xfId="764"/>
    <cellStyle name="好_测算结果_2015年部门预算编制表格0305" xfId="765"/>
    <cellStyle name="差_gdp_2015年部门预算编制表格（农财股）0215" xfId="766"/>
    <cellStyle name="差_Book2_财力性转移支付2010年预算参考数_2015年部门预算编制表格（预算01-03表）（乡镇办）0215" xfId="767"/>
    <cellStyle name="好_文体广播事业(按照总人口测算）—20080416_县市旗测算-新科目（含人口规模效应）_2015年部门预算编制表格（预算01-03表）（乡镇办）0215" xfId="768"/>
    <cellStyle name="差_07临沂_2015年部门预算编制表格（预算01-03表）（乡镇办）0215_双清区2017年预算表格（含社保基金预算）" xfId="769"/>
    <cellStyle name="好_云南 缺口县区测算(地方填报)_财力性转移支付2010年预算参考数_2015年部门预算编制表格（预算01-03表）（乡镇办）0215" xfId="770"/>
    <cellStyle name="差_Book2_财力性转移支付2010年预算参考数_2015年部门预算编制表格0305" xfId="771"/>
    <cellStyle name="差_自行调整差异系数顺序_2015年部门预算编制表格（预算01-03表）（乡镇办）0215" xfId="772"/>
    <cellStyle name="好_文体广播事业(按照总人口测算）—20080416_县市旗测算-新科目（含人口规模效应）_2015年部门预算编制表格0305" xfId="773"/>
    <cellStyle name="好_成本差异系数_2015年部门预算编制表格0305" xfId="774"/>
    <cellStyle name="差_28四川_教科文2015年部门预算编制表格（预算01-03表）(教科文股)" xfId="775"/>
    <cellStyle name="差_行政公检法测算_民生政策最低支出需求_财力性转移支付2010年预算参考数_2015年部门预算编制表格（农财股）0215" xfId="776"/>
    <cellStyle name="常规 8" xfId="777"/>
    <cellStyle name="差_Book2_2015年部门预算编制表格（农财股）0215" xfId="778"/>
    <cellStyle name="差_其他部门(按照总人口测算）—20080416_不含人员经费系数" xfId="779"/>
    <cellStyle name="差_市辖区测算-新科目（20080626）_民生政策最低支出需求_财力性转移支付2010年预算参考数_2015年部门预算编制表格（预算01-03表）（经建股）0215" xfId="780"/>
    <cellStyle name="好_文体广播事业(按照总人口测算）—20080416_不含人员经费系数_2015年部门预算编制表格（预算01-03表）（乡镇办）0215" xfId="781"/>
    <cellStyle name="好_市辖区测算-新科目（20080626）_不含人员经费系数_财力性转移支付2010年预算参考数_2015年部门预算编制表格0305" xfId="782"/>
    <cellStyle name="好_2012年县级基本财力保障机制测算数据20120526旧转移支付系数_2015年部门预算编制表格（农财股）0215" xfId="783"/>
    <cellStyle name="差_530629_2006年县级财政报表附表_2015年部门预算编制表格（农财股）0215" xfId="784"/>
    <cellStyle name="差_1110洱源县_教科文2015年部门预算编制表格（预算01-03表）(教科文股)" xfId="785"/>
    <cellStyle name="差_行政公检法测算_财力性转移支付2010年预算参考数_2015年部门预算编制表格0305" xfId="786"/>
    <cellStyle name="差_缺口县区测算_财力性转移支付2010年预算参考数_2015年部门预算编制表格（预算01-03表）（经建股）0215" xfId="787"/>
    <cellStyle name="好_行政公检法测算_县市旗测算-新科目（含人口规模效应）_2015年部门预算编制表格（农财股）0215" xfId="788"/>
    <cellStyle name="好_县市旗测算-新科目（20080627）_县市旗测算-新科目（含人口规模效应）_财力性转移支付2010年预算参考数" xfId="789"/>
    <cellStyle name="差_Book1_财力性转移支付2010年预算参考数_2015年部门预算编制表格（预算01-03表）（乡镇办）0215" xfId="790"/>
    <cellStyle name="好_03昭通_2015年部门预算编制表格（预算01-03表）（经建股）0215" xfId="791"/>
    <cellStyle name="好_县市旗测算20080508_教科文2015年部门预算编制表格（预算01-03表）(教科文股)" xfId="792"/>
    <cellStyle name="好_2007一般预算支出口径剔除表" xfId="793"/>
    <cellStyle name="差_卫生(按照总人口测算）—20080416_县市旗测算-新科目（含人口规模效应）_2015年部门预算编制表格（预算01-03表）（乡镇办）0215" xfId="794"/>
    <cellStyle name="好_文体广播事业(按照总人口测算）—20080416_县市旗测算-新科目（含人口规模效应）_财力性转移支付2010年预算参考数_2015年部门预算编制表格0305" xfId="795"/>
    <cellStyle name="常规 13" xfId="796"/>
    <cellStyle name="差_5334_2006年迪庆县级财政报表附表_2015年部门预算编制表格0305" xfId="797"/>
    <cellStyle name="差_分析缺口率_财力性转移支付2010年预算参考数_2015年部门预算编制表格（预算01-03表）（经建股）0215" xfId="798"/>
    <cellStyle name="差_卫生(按照总人口测算）—20080416_民生政策最低支出需求_2015年部门预算编制表格（预算01-03表）（经建股）0215" xfId="799"/>
    <cellStyle name="好_0605石屏县_2015年部门预算编制表格（预算01-03表）（经建股）0215" xfId="800"/>
    <cellStyle name="好_山东省民生支出标准_财力性转移支付2010年预算参考数_2015年部门预算编制表格（农财股）0215" xfId="801"/>
    <cellStyle name="差_行政（人员）_民生政策最低支出需求_2015年部门预算编制表格0305" xfId="802"/>
    <cellStyle name="好_成本差异系数_2015年部门预算编制表格（农财股）0215" xfId="803"/>
    <cellStyle name="好_2008年支出核定" xfId="804"/>
    <cellStyle name="好_0502通海县_教科文2015年部门预算编制表格（预算01-03表）(教科文股)" xfId="805"/>
    <cellStyle name="差_青海 缺口县区测算(地方填报)_2015年部门预算编制表格（预算01-03表）（经建股）0215" xfId="806"/>
    <cellStyle name="好_人员工资和公用经费3_2015年部门预算编制表格0305" xfId="807"/>
    <cellStyle name="好_2006年27重庆_财力性转移支付2010年预算参考数" xfId="808"/>
    <cellStyle name="差_14安徽_2015年部门预算编制表格（预算01-03表）（乡镇办）0215" xfId="809"/>
    <cellStyle name="差_5334_2006年迪庆县级财政报表附表" xfId="810"/>
    <cellStyle name="差_530629_2006年县级财政报表附表_教科文2015年部门预算编制表格（预算01-03表）(教科文股)" xfId="811"/>
    <cellStyle name="好_2012年县级基本财力保障机制测算数据20120526旧转移支付系数_教科文2015年部门预算编制表格（预算01-03表）(教科文股)" xfId="812"/>
    <cellStyle name="好_缺口县区测算（11.13）_财力性转移支付2010年预算参考数_2015年部门预算编制表格（农财股）0215" xfId="813"/>
    <cellStyle name="差_0605石屏县_2015年部门预算编制表格（预算01-03表）（乡镇办）0215" xfId="814"/>
    <cellStyle name="好_2012年县级基本财力保障机制测算数据20120526旧转移支付系数_2015年部门预算编制表格0305" xfId="815"/>
    <cellStyle name="差_530629_2006年县级财政报表附表_2015年部门预算编制表格0305" xfId="816"/>
    <cellStyle name="好_2012年县级基本财力保障机制测算数据20120526旧转移支付系数_2015年部门预算编制表格（预算01-03表）（乡镇办）0215" xfId="817"/>
    <cellStyle name="差_530629_2006年县级财政报表附表_2015年部门预算编制表格（预算01-03表）（乡镇办）0215" xfId="818"/>
    <cellStyle name="好_2008年支出核定_2015年部门预算编制表格0305" xfId="819"/>
    <cellStyle name="差_33甘肃" xfId="820"/>
    <cellStyle name="差_30云南_1_财力性转移支付2010年预算参考数_2015年部门预算编制表格（预算01-03表）（乡镇办）0215" xfId="821"/>
    <cellStyle name="差_县区合并测算20080421_民生政策最低支出需求_财力性转移支付2010年预算参考数_2015年部门预算编制表格（预算01-03表）（经建股）0215" xfId="822"/>
    <cellStyle name="差_人员工资和公用经费3_教科文2015年部门预算编制表格（预算01-03表）(教科文股)" xfId="823"/>
    <cellStyle name="好_行政（人员）_2015年部门预算编制表格（预算01-03表）（经建股）0215" xfId="824"/>
    <cellStyle name="好_人员工资和公用经费3_财力性转移支付2010年预算参考数_2015年部门预算编制表格（预算01-03表）（经建股）0215" xfId="825"/>
    <cellStyle name="差_财力差异计算表(不含非农业区)_2015年部门预算编制表格0305" xfId="826"/>
    <cellStyle name="差_Book1" xfId="827"/>
    <cellStyle name="差_530623_2006年县级财政报表附表_2015年部门预算编制表格（预算01-03表）（乡镇办）0215" xfId="828"/>
    <cellStyle name="差_分析缺口率_财力性转移支付2010年预算参考数_2015年部门预算编制表格0305" xfId="829"/>
    <cellStyle name="好_2006年27重庆_2015年部门预算编制表格（预算01-03表）（经建股）0215" xfId="830"/>
    <cellStyle name="好_县市旗测算20080508_不含人员经费系数_财力性转移支付2010年预算参考数_2015年部门预算编制表格（预算01-03表）（乡镇办）0215" xfId="831"/>
    <cellStyle name="差_34青海_财力性转移支付2010年预算参考数_2015年部门预算编制表格（预算01-03表）（乡镇办）0215" xfId="832"/>
    <cellStyle name="差_教育(按照总人口测算）—20080416_财力性转移支付2010年预算参考数_教科文2015年部门预算编制表格（预算01-03表）(教科文股)" xfId="833"/>
    <cellStyle name="好_2006年33甘肃_2015年部门预算编制表格（农财股）0215" xfId="834"/>
    <cellStyle name="差_09黑龙江_财力性转移支付2010年预算参考数_教科文2015年部门预算编制表格（预算01-03表）(教科文股)" xfId="835"/>
    <cellStyle name="差_2007一般预算支出口径剔除表_财力性转移支付2010年预算参考数" xfId="836"/>
    <cellStyle name="差_市辖区测算-新科目（20080626）_民生政策最低支出需求_财力性转移支付2010年预算参考数_2015年部门预算编制表格（预算01-03表）（乡镇办）0215" xfId="837"/>
    <cellStyle name="好_县市旗测算20080508_民生政策最低支出需求_2015年部门预算编制表格（预算01-03表）（乡镇办）0215" xfId="838"/>
    <cellStyle name="差_34青海_财力性转移支付2010年预算参考数_教科文2015年部门预算编制表格（预算01-03表）(教科文股)" xfId="839"/>
    <cellStyle name="好_县市旗测算20080508_不含人员经费系数_财力性转移支付2010年预算参考数_教科文2015年部门预算编制表格（预算01-03表）(教科文股)" xfId="840"/>
    <cellStyle name="_ET_STYLE_NoName_00__双清区2014年一般性转移支付对账表（1.27）" xfId="841"/>
    <cellStyle name="好_县市旗测算-新科目（20080626）_不含人员经费系数_财力性转移支付2010年预算参考数_2015年部门预算编制表格（农财股）0215" xfId="842"/>
    <cellStyle name="差_5334_2006年迪庆县级财政报表附表_教科文2015年部门预算编制表格（预算01-03表）(教科文股)" xfId="843"/>
    <cellStyle name="差_人员工资和公用经费_2015年部门预算编制表格（预算01-03表）（经建股）0215" xfId="844"/>
    <cellStyle name="好_其他部门(按照总人口测算）—20080416_财力性转移支付2010年预算参考数_2015年部门预算编制表格（预算01-03表）（经建股）0215" xfId="845"/>
    <cellStyle name="差_2008年一般预算支出预计_2015年部门预算编制表格（预算01-03表）（乡镇办）0215" xfId="846"/>
    <cellStyle name="差_行政公检法测算_民生政策最低支出需求_2015年部门预算编制表格（预算01-03表）（经建股）0215" xfId="847"/>
    <cellStyle name="差_文体广播事业(按照总人口测算）—20080416_民生政策最低支出需求_2015年部门预算编制表格0305" xfId="848"/>
    <cellStyle name="差_34青海_1_2015年部门预算编制表格（农财股）0215" xfId="849"/>
    <cellStyle name="差_农林水和城市维护标准支出20080505－县区合计_不含人员经费系数_2015年部门预算编制表格0305" xfId="850"/>
    <cellStyle name="差_总人口_2015年部门预算编制表格0305" xfId="851"/>
    <cellStyle name="差_gdp_教科文2015年部门预算编制表格（预算01-03表）(教科文股)" xfId="852"/>
    <cellStyle name="好_2006年水利统计指标统计表_财力性转移支付2010年预算参考数_2015年部门预算编制表格（农财股）0215" xfId="853"/>
    <cellStyle name="好_县市旗测算20080508_不含人员经费系数" xfId="854"/>
    <cellStyle name="差_34青海" xfId="855"/>
    <cellStyle name="差_33甘肃_2015年部门预算编制表格（预算01-03表）（乡镇办）0215" xfId="856"/>
    <cellStyle name="好_危改资金测算_2015年部门预算编制表格（预算01-03表）（经建股）0215" xfId="857"/>
    <cellStyle name="常规_2007年市级财政收支平衡表_人大资料2017年预算表（定稿）" xfId="858"/>
    <cellStyle name="好_2007年收支情况及2008年收支预计表(汇总表)_2015年部门预算编制表格（农财股）0215" xfId="859"/>
    <cellStyle name="差_县市旗测算-新科目（20080627）_不含人员经费系数_2015年部门预算编制表格（预算01-03表）（乡镇办）0215" xfId="860"/>
    <cellStyle name="好_农林水和城市维护标准支出20080505－县区合计_不含人员经费系数_财力性转移支付2010年预算参考数_2015年部门预算编制表格（预算01-03表）（乡镇办）0215" xfId="861"/>
    <cellStyle name="差_30云南_1_财力性转移支付2010年预算参考数_2015年部门预算编制表格（农财股）0215" xfId="862"/>
    <cellStyle name="差_30云南_1_2015年部门预算编制表格（预算01-03表）（乡镇办）0215" xfId="863"/>
    <cellStyle name="差_县区合并测算20080421_民生政策最低支出需求_2015年部门预算编制表格（预算01-03表）（经建股）0215" xfId="864"/>
    <cellStyle name="差_人员工资和公用经费_财力性转移支付2010年预算参考数" xfId="865"/>
    <cellStyle name="差_行政公检法测算_县市旗测算-新科目（含人口规模效应）_2015年部门预算编制表格（预算01-03表）（经建股）0215" xfId="866"/>
    <cellStyle name="差_2006年30云南_2015年部门预算编制表格（农财股）0215" xfId="867"/>
    <cellStyle name="差_28四川_财力性转移支付2010年预算参考数_2015年部门预算编制表格0305" xfId="868"/>
    <cellStyle name="差_市辖区测算-新科目（20080626）_教科文2015年部门预算编制表格（预算01-03表）(教科文股)" xfId="869"/>
    <cellStyle name="差_2007一般预算支出口径剔除表_2015年部门预算编制表格（预算01-03表）（乡镇办）0215" xfId="870"/>
    <cellStyle name="好_2012年部分市县项目资金（分市县发）_2015年部门预算编制表格0305" xfId="871"/>
    <cellStyle name="好_其他部门(按照总人口测算）—20080416_不含人员经费系数_财力性转移支付2010年预算参考数_教科文2015年部门预算编制表格（预算01-03表）(教科文股)" xfId="872"/>
    <cellStyle name="好_县市旗测算-新科目（20080626）_不含人员经费系数_财力性转移支付2010年预算参考数_教科文2015年部门预算编制表格（预算01-03表）(教科文股)" xfId="873"/>
    <cellStyle name="差_5334_2006年迪庆县级财政报表附表_2015年部门预算编制表格（预算01-03表）（经建股）0215" xfId="874"/>
    <cellStyle name="差_20河南_财力性转移支付2010年预算参考数_教科文2015年部门预算编制表格（预算01-03表）(教科文股)" xfId="875"/>
    <cellStyle name="差_行政(燃修费)_县市旗测算-新科目（含人口规模效应）_财力性转移支付2010年预算参考数_2015年部门预算编制表格（预算01-03表）（经建股）0215" xfId="876"/>
    <cellStyle name="好_其他部门(按照总人口测算）—20080416_民生政策最低支出需求_2015年部门预算编制表格（预算01-03表）（乡镇办）0215" xfId="877"/>
    <cellStyle name="好_测算结果_2015年部门预算编制表格（预算01-03表）（经建股）0215" xfId="878"/>
    <cellStyle name="差_其他部门(按照总人口测算）—20080416_2015年部门预算编制表格0305" xfId="879"/>
    <cellStyle name="好_卫生(按照总人口测算）—20080416_县市旗测算-新科目（含人口规模效应）_2015年部门预算编制表格（农财股）0215" xfId="880"/>
    <cellStyle name="差_河南 缺口县区测算(地方填报)" xfId="881"/>
    <cellStyle name="差_重点民生支出需求测算表社保（农村低保）081112" xfId="882"/>
    <cellStyle name="差_不含人员经费系数_财力性转移支付2010年预算参考数_2015年部门预算编制表格（预算01-03表）（经建股）0215" xfId="883"/>
    <cellStyle name="好_14安徽_2015年部门预算编制表格（农财股）0215" xfId="884"/>
    <cellStyle name="好_14安徽_财力性转移支付2010年预算参考数_2015年部门预算编制表格（预算01-03表）（经建股）0215" xfId="885"/>
    <cellStyle name="差_检验表（调整后）_2015年部门预算编制表格（农财股）0215" xfId="886"/>
    <cellStyle name="好_2007年收支情况及2008年收支预计表(汇总表)_2015年部门预算编制表格0305" xfId="887"/>
    <cellStyle name="差_检验表（调整后）" xfId="888"/>
    <cellStyle name="好_14安徽" xfId="889"/>
    <cellStyle name="好_人员工资和公用经费_2015年部门预算编制表格（预算01-03表）（乡镇办）0215" xfId="890"/>
    <cellStyle name="好_14安徽_财力性转移支付2010年预算参考数_2015年部门预算编制表格0305" xfId="891"/>
    <cellStyle name="差_教育(按照总人口测算）—20080416_县市旗测算-新科目（含人口规模效应）_2015年部门预算编制表格（预算01-03表）（经建股）0215" xfId="892"/>
    <cellStyle name="差_28四川_2015年部门预算编制表格0305" xfId="893"/>
    <cellStyle name="差_教科文2015年部门预算编制表格（预算01-03表）(教科文股)" xfId="894"/>
    <cellStyle name="差_28四川_2015年部门预算编制表格（预算01-03表）（经建股）0215" xfId="895"/>
    <cellStyle name="差_27重庆_财力性转移支付2010年预算参考数_2015年部门预算编制表格（农财股）0215" xfId="896"/>
    <cellStyle name="差_汇总表4" xfId="897"/>
    <cellStyle name="差_危改资金测算" xfId="898"/>
    <cellStyle name="差_27重庆_财力性转移支付2010年预算参考数" xfId="899"/>
    <cellStyle name="差_行政(燃修费)_民生政策最低支出需求_财力性转移支付2010年预算参考数_2015年部门预算编制表格0305" xfId="900"/>
    <cellStyle name="差_27重庆_2015年部门预算编制表格（预算01-03表）（乡镇办）0215" xfId="901"/>
    <cellStyle name="好_对口支援新疆资金规模测算表20100113_2015年部门预算编制表格0305" xfId="902"/>
    <cellStyle name="好_2007年一般预算支出剔除_财力性转移支付2010年预算参考数_2015年部门预算编制表格（预算01-03表）（乡镇办）0215" xfId="903"/>
    <cellStyle name="差_县市旗测算20080508_县市旗测算-新科目（含人口规模效应）_财力性转移支付2010年预算参考数_2015年部门预算编制表格（预算01-03表）（经建股）0215" xfId="904"/>
    <cellStyle name="好_2006年34青海_2015年部门预算编制表格（预算01-03表）（经建股）0215" xfId="905"/>
    <cellStyle name="差_2006年33甘肃_教科文2015年部门预算编制表格（预算01-03表）(教科文股)" xfId="906"/>
    <cellStyle name="好_2_财力性转移支付2010年预算参考数_教科文2015年部门预算编制表格（预算01-03表）(教科文股)" xfId="907"/>
    <cellStyle name="差_09黑龙江_财力性转移支付2010年预算参考数_2015年部门预算编制表格（预算01-03表）（乡镇办）0215" xfId="908"/>
    <cellStyle name="差_文体广播事业(按照总人口测算）—20080416_2015年部门预算编制表格0305" xfId="909"/>
    <cellStyle name="好_2007一般预算支出口径剔除表_财力性转移支付2010年预算参考数_2015年部门预算编制表格（预算01-03表）（乡镇办）0215" xfId="910"/>
    <cellStyle name="差_市辖区测算-新科目（20080626）_财力性转移支付2010年预算参考数_2015年部门预算编制表格（农财股）0215" xfId="911"/>
    <cellStyle name="差_22湖南_财力性转移支付2010年预算参考数_2015年部门预算编制表格（预算01-03表）（乡镇办）0215" xfId="912"/>
    <cellStyle name="comma zerodec" xfId="913"/>
    <cellStyle name="差_文体广播事业(按照总人口测算）—20080416_县市旗测算-新科目（含人口规模效应）_财力性转移支付2010年预算参考数_2015年部门预算编制表格0305" xfId="914"/>
    <cellStyle name="통화_BOILER-CO1" xfId="915"/>
    <cellStyle name="差_Book1_教科文2015年部门预算编制表格（预算01-03表）(教科文股)" xfId="916"/>
    <cellStyle name="差_03昭通_双清区2017年预算表格（含社保基金预算）" xfId="917"/>
    <cellStyle name="好_2008年支出调整_财力性转移支付2010年预算参考数_教科文2015年部门预算编制表格（预算01-03表）(教科文股)" xfId="918"/>
    <cellStyle name="好_缺口县区测算_2015年部门预算编制表格（农财股）0215" xfId="919"/>
    <cellStyle name="好_县市旗测算-新科目（20080627）_不含人员经费系数_财力性转移支付2010年预算参考数_2015年部门预算编制表格0305" xfId="920"/>
    <cellStyle name="好_重点民生支出需求测算表社保（农村低保）081112_2015年部门预算编制表格0305" xfId="921"/>
    <cellStyle name="差_22湖南_2015年部门预算编制表格（预算01-03表）（乡镇办）0215" xfId="922"/>
    <cellStyle name="好_530623_2006年县级财政报表附表_2015年部门预算编制表格（预算01-03表）（乡镇办）0215" xfId="923"/>
    <cellStyle name="好_其他部门(按照总人口测算）—20080416_民生政策最低支出需求_财力性转移支付2010年预算参考数_2015年部门预算编制表格（预算01-03表）（乡镇办）0215" xfId="924"/>
    <cellStyle name="差_其他部门(按照总人口测算）—20080416_不含人员经费系数_财力性转移支付2010年预算参考数_2015年部门预算编制表格（农财股）0215" xfId="925"/>
    <cellStyle name="差_22湖南_2015年部门预算编制表格（农财股）0215" xfId="926"/>
    <cellStyle name="好_530623_2006年县级财政报表附表_2015年部门预算编制表格（农财股）0215" xfId="927"/>
    <cellStyle name="差_Book2_2015年部门预算编制表格（预算01-03表）（经建股）0215" xfId="928"/>
    <cellStyle name="差_测算结果汇总" xfId="929"/>
    <cellStyle name="好_20河南_2015年部门预算编制表格0305" xfId="930"/>
    <cellStyle name="差_自行调整差异系数顺序_财力性转移支付2010年预算参考数" xfId="931"/>
    <cellStyle name="好_2013年专项追加指标非税登记表20140220" xfId="932"/>
    <cellStyle name="差_农林水和城市维护标准支出20080505－县区合计_民生政策最低支出需求_财力性转移支付2010年预算参考数_教科文2015年部门预算编制表格（预算01-03表）(教科文股)" xfId="933"/>
    <cellStyle name="好_同德_2015年部门预算编制表格（预算01-03表）（乡镇办）0215" xfId="934"/>
    <cellStyle name="差_20河南_财力性转移支付2010年预算参考数" xfId="935"/>
    <cellStyle name="差_20河南" xfId="936"/>
    <cellStyle name="好_1110洱源县_2015年部门预算编制表格（农财股）0215" xfId="937"/>
    <cellStyle name="差_民生政策最低支出需求_2015年部门预算编制表格（预算01-03表）（乡镇办）0215" xfId="938"/>
    <cellStyle name="差_汇总-县级财政报表附表_2015年部门预算编制表格（预算01-03表）（乡镇办）0215" xfId="939"/>
    <cellStyle name="好_行政（人员）_县市旗测算-新科目（含人口规模效应）_财力性转移支付2010年预算参考数" xfId="940"/>
    <cellStyle name="好_一般预算支出口径剔除表_2015年部门预算编制表格（预算01-03表）（乡镇办）0215" xfId="941"/>
    <cellStyle name="差_2013年专项追加指标非税登记表12.30" xfId="942"/>
    <cellStyle name="差_汇总_财力性转移支付2010年预算参考数_2015年部门预算编制表格（预算01-03表）（乡镇办）0215" xfId="943"/>
    <cellStyle name="差_行政（人员）_县市旗测算-新科目（含人口规模效应）_财力性转移支付2010年预算参考数_2015年部门预算编制表格0305" xfId="944"/>
    <cellStyle name="差_30云南_1_2015年部门预算编制表格（农财股）0215" xfId="945"/>
    <cellStyle name="差_汇总_2015年部门预算编制表格（农财股）0215" xfId="946"/>
    <cellStyle name="差_汇总_2015年部门预算编制表格（预算01-03表）（经建股）0215" xfId="947"/>
    <cellStyle name="差_2013年省市指标专项支出追加经费及非税返回登记表1125" xfId="948"/>
    <cellStyle name="Accent1 - 20%" xfId="949"/>
    <cellStyle name="好_市辖区测算-新科目（20080626）_民生政策最低支出需求_财力性转移支付2010年预算参考数" xfId="950"/>
    <cellStyle name="差_河南 缺口县区测算(地方填报)_财力性转移支付2010年预算参考数_2015年部门预算编制表格0305" xfId="951"/>
    <cellStyle name="差_县市旗测算-新科目（20080626）_民生政策最低支出需求_2015年部门预算编制表格（农财股）0215" xfId="952"/>
    <cellStyle name="差_平邑_财力性转移支付2010年预算参考数_2015年部门预算编制表格（预算01-03表）（乡镇办）0215" xfId="953"/>
    <cellStyle name="差_县区合并测算20080421_不含人员经费系数_2015年部门预算编制表格0305" xfId="954"/>
    <cellStyle name="常规永州市机关事业单位社保处（市本级）" xfId="955"/>
    <cellStyle name="好_人员工资和公用经费_财力性转移支付2010年预算参考数_2015年部门预算编制表格（预算01-03表）（经建股）0215" xfId="956"/>
    <cellStyle name="差_22湖南_财力性转移支付2010年预算参考数_教科文2015年部门预算编制表格（预算01-03表）(教科文股)" xfId="957"/>
    <cellStyle name="差_行政（人员）_县市旗测算-新科目（含人口规模效应）_财力性转移支付2010年预算参考数_2015年部门预算编制表格（农财股）0215" xfId="958"/>
    <cellStyle name="差_危改资金测算_2015年部门预算编制表格（预算01-03表）（经建股）0215" xfId="959"/>
    <cellStyle name="好_05潍坊_2015年部门预算编制表格0305" xfId="960"/>
    <cellStyle name="差_0605石屏县_财力性转移支付2010年预算参考数_双清区2017年预算表格（含社保基金预算）" xfId="961"/>
    <cellStyle name="好_教育(按照总人口测算）—20080416_不含人员经费系数_财力性转移支付2010年预算参考数_2015年部门预算编制表格（预算01-03表）（经建股）0215" xfId="962"/>
    <cellStyle name="差_2008年支出核定_2015年部门预算编制表格（预算01-03表）（乡镇办）0215" xfId="963"/>
    <cellStyle name="差_2008年支出调整_教科文2015年部门预算编制表格（预算01-03表）(教科文股)" xfId="964"/>
    <cellStyle name="好_县市旗测算-新科目（20080627）_不含人员经费系数_2015年部门预算编制表格（预算01-03表）（乡镇办）0215" xfId="965"/>
    <cellStyle name="好_2007一般预算支出口径剔除表_2015年部门预算编制表格（农财股）0215" xfId="966"/>
    <cellStyle name="好_2006年34青海_财力性转移支付2010年预算参考数_2015年部门预算编制表格（农财股）0215" xfId="967"/>
    <cellStyle name="好_2012年县级基本财力保障机制测算数据20120526旧转移支付系数_2015年部门预算编制表格（预算01-03表）（经建股）0215" xfId="968"/>
    <cellStyle name="差_530629_2006年县级财政报表附表_2015年部门预算编制表格（预算01-03表）（经建股）0215" xfId="969"/>
    <cellStyle name="常规 29" xfId="970"/>
    <cellStyle name="好_行政（人员）_财力性转移支付2010年预算参考数" xfId="971"/>
    <cellStyle name="好_河南 缺口县区测算(地方填报)_财力性转移支付2010年预算参考数_2015年部门预算编制表格（农财股）0215" xfId="972"/>
    <cellStyle name="好_其他部门(按照总人口测算）—20080416_县市旗测算-新科目（含人口规模效应）" xfId="973"/>
    <cellStyle name="差_2008年预计支出与2007年对比_2015年部门预算编制表格0305" xfId="974"/>
    <cellStyle name="好_人员工资和公用经费_财力性转移支付2010年预算参考数_2015年部门预算编制表格（预算01-03表）（乡镇办）0215" xfId="975"/>
    <cellStyle name="好_县区合并测算20080421_民生政策最低支出需求_财力性转移支付2010年预算参考数_2015年部门预算编制表格0305" xfId="976"/>
    <cellStyle name="差_教育(按照总人口测算）—20080416_县市旗测算-新科目（含人口规模效应）_财力性转移支付2010年预算参考数_2015年部门预算编制表格（预算01-03表）（经建股）0215" xfId="977"/>
    <cellStyle name="好_县市旗测算20080508_不含人员经费系数_财力性转移支付2010年预算参考数" xfId="978"/>
    <cellStyle name="差_34青海_财力性转移支付2010年预算参考数" xfId="979"/>
    <cellStyle name="常规 5" xfId="980"/>
    <cellStyle name="差_检验表_2015年部门预算编制表格（预算01-03表）（乡镇办）0215" xfId="981"/>
    <cellStyle name="差_农林水和城市维护标准支出20080505－县区合计_财力性转移支付2010年预算参考数_2015年部门预算编制表格（预算01-03表）（经建股）0215" xfId="982"/>
    <cellStyle name="差_市辖区测算20080510_民生政策最低支出需求_财力性转移支付2010年预算参考数_教科文2015年部门预算编制表格（预算01-03表）(教科文股)" xfId="983"/>
    <cellStyle name="好_市辖区测算20080510_县市旗测算-新科目（含人口规模效应）_财力性转移支付2010年预算参考数_2015年部门预算编制表格（预算01-03表）（经建股）0215" xfId="984"/>
    <cellStyle name="差_2008年预计支出与2007年对比" xfId="985"/>
    <cellStyle name="好_测算结果汇总_2015年部门预算编制表格（农财股）0215" xfId="986"/>
    <cellStyle name="差_2008年全省汇总收支计算表_财力性转移支付2010年预算参考数_2015年部门预算编制表格0305" xfId="987"/>
    <cellStyle name="好_27重庆_2015年部门预算编制表格（预算01-03表）（经建股）0215" xfId="988"/>
    <cellStyle name="好_汇总表4_财力性转移支付2010年预算参考数_2015年部门预算编制表格（农财股）0215" xfId="989"/>
    <cellStyle name="差_2008年全省汇总收支计算表_财力性转移支付2010年预算参考数_2015年部门预算编制表格（预算01-03表）（经建股）0215" xfId="990"/>
    <cellStyle name="差_2008年全省汇总收支计算表_2015年部门预算编制表格0305" xfId="991"/>
    <cellStyle name="好_民生政策最低支出需求_2015年部门预算编制表格0305" xfId="992"/>
    <cellStyle name="差_2008年全省汇总收支计算表_2015年部门预算编制表格（预算01-03表）（经建股）0215" xfId="993"/>
    <cellStyle name="好_青海 缺口县区测算(地方填报)_财力性转移支付2010年预算参考数_教科文2015年部门预算编制表格（预算01-03表）(教科文股)" xfId="994"/>
    <cellStyle name="好_县市旗测算-新科目（20080627）_2015年部门预算编制表格0305" xfId="995"/>
    <cellStyle name="好_分县成本差异系数_民生政策最低支出需求_财力性转移支付2010年预算参考数_2015年部门预算编制表格（预算01-03表）（乡镇办）0215" xfId="996"/>
    <cellStyle name="差_2008年全省汇总收支计算表" xfId="997"/>
    <cellStyle name="差_农林水和城市维护标准支出20080505－县区合计_县市旗测算-新科目（含人口规模效应）_教科文2015年部门预算编制表格（预算01-03表）(教科文股)" xfId="998"/>
    <cellStyle name="好_重点民生支出需求测算表社保（农村低保）081112_2015年部门预算编制表格（预算01-03表）（乡镇办）0215" xfId="999"/>
    <cellStyle name="好_分县成本差异系数_财力性转移支付2010年预算参考数_2015年部门预算编制表格0305" xfId="1000"/>
    <cellStyle name="好_县市旗测算-新科目（20080627）_不含人员经费系数_财力性转移支付2010年预算参考数_2015年部门预算编制表格（预算01-03表）（乡镇办）0215" xfId="1001"/>
    <cellStyle name="好_县市旗测算-新科目（20080626）_不含人员经费系数_财力性转移支付2010年预算参考数" xfId="1002"/>
    <cellStyle name="好_市辖区测算-新科目（20080626）_财力性转移支付2010年预算参考数_2015年部门预算编制表格（农财股）0215" xfId="1003"/>
    <cellStyle name="差_14安徽_财力性转移支付2010年预算参考数_2015年部门预算编制表格（农财股）0215" xfId="1004"/>
    <cellStyle name="好_00省级(打印)_2015年部门预算编制表格（农财股）0215" xfId="1005"/>
    <cellStyle name="好_2008年支出调整_2015年部门预算编制表格（农财股）0215" xfId="1006"/>
    <cellStyle name="差_市辖区测算-新科目（20080626）_不含人员经费系数_财力性转移支付2010年预算参考数_2015年部门预算编制表格（农财股）0215" xfId="1007"/>
    <cellStyle name="好_卫生(按照总人口测算）—20080416_县市旗测算-新科目（含人口规模效应）" xfId="1008"/>
    <cellStyle name="好_行政(燃修费)_不含人员经费系数" xfId="1009"/>
    <cellStyle name="差_30云南_教科文2015年部门预算编制表格（预算01-03表）(教科文股)" xfId="1010"/>
    <cellStyle name="好_05潍坊_2015年部门预算编制表格（农财股）0215" xfId="1011"/>
    <cellStyle name="差_成本差异系数_财力性转移支付2010年预算参考数_2015年部门预算编制表格（预算01-03表）（乡镇办）0215" xfId="1012"/>
    <cellStyle name="差_30云南" xfId="1013"/>
    <cellStyle name="差_2008计算资料（8月5）_2015年部门预算编制表格（预算01-03表）（经建股）0215" xfId="1014"/>
    <cellStyle name="差_0605石屏县_2015年部门预算编制表格（农财股）0215" xfId="1015"/>
    <cellStyle name="差_20河南_2015年部门预算编制表格（预算01-03表）（经建股）0215" xfId="1016"/>
    <cellStyle name="差_县区合并测算20080421_县市旗测算-新科目（含人口规模效应）_2015年部门预算编制表格（预算01-03表）（经建股）0215" xfId="1017"/>
    <cellStyle name="差_农林水和城市维护标准支出20080505－县区合计_县市旗测算-新科目（含人口规模效应）" xfId="1018"/>
    <cellStyle name="差_2008计算资料（8月5）_2015年部门预算编制表格（农财股）0215" xfId="1019"/>
    <cellStyle name="差_缺口县区测算(财政部标准)_财力性转移支付2010年预算参考数" xfId="1020"/>
    <cellStyle name="差_2007一般预算支出口径剔除表_财力性转移支付2010年预算参考数_2015年部门预算编制表格（预算01-03表）（经建股）0215" xfId="1021"/>
    <cellStyle name="好_测算结果_财力性转移支付2010年预算参考数_2015年部门预算编制表格（预算01-03表）（经建股）0215" xfId="1022"/>
    <cellStyle name="好_卫生(按照总人口测算）—20080416_县市旗测算-新科目（含人口规模效应）_财力性转移支付2010年预算参考数_2015年部门预算编制表格（农财股）0215" xfId="1023"/>
    <cellStyle name="差_2014年一般性转移支付对账表（1.16）" xfId="1024"/>
    <cellStyle name="好_民生政策最低支出需求_财力性转移支付2010年预算参考数_2015年部门预算编制表格0305" xfId="1025"/>
    <cellStyle name="差_12滨州_财力性转移支付2010年预算参考数_2015年部门预算编制表格（农财股）0215" xfId="1026"/>
    <cellStyle name="差_2007一般预算支出口径剔除表_财力性转移支付2010年预算参考数_2015年部门预算编制表格（农财股）0215" xfId="1027"/>
    <cellStyle name="差_分析缺口率_2015年部门预算编制表格（预算01-03表）（经建股）0215" xfId="1028"/>
    <cellStyle name="差_分县成本差异系数_财力性转移支付2010年预算参考数_2015年部门预算编制表格（预算01-03表）（经建股）0215" xfId="1029"/>
    <cellStyle name="好_自行调整差异系数顺序_2015年部门预算编制表格0305" xfId="1030"/>
    <cellStyle name="好_核定人数对比_财力性转移支付2010年预算参考数_2015年部门预算编制表格（农财股）0215" xfId="1031"/>
    <cellStyle name="差_分县成本差异系数_财力性转移支付2010年预算参考数_2015年部门预算编制表格0305" xfId="1032"/>
    <cellStyle name="差_2007一般预算支出口径剔除表_2015年部门预算编制表格（农财股）0215" xfId="1033"/>
    <cellStyle name="差_教育(按照总人口测算）—20080416_县市旗测算-新科目（含人口规模效应）_财力性转移支付2010年预算参考数_2015年部门预算编制表格（农财股）0215" xfId="1034"/>
    <cellStyle name="差_县区合并测算20080423(按照各省比重）_不含人员经费系数_财力性转移支付2010年预算参考数" xfId="1035"/>
    <cellStyle name="差_2012年县级基本财力保障机制测算数据20120526旧转移支付系数_2015年部门预算编制表格0305" xfId="1036"/>
    <cellStyle name="好_缺口县区测算(按2007支出增长25%测算)_财力性转移支付2010年预算参考数_2015年部门预算编制表格（农财股）0215" xfId="1037"/>
    <cellStyle name="差_行政(燃修费)_不含人员经费系数_2015年部门预算编制表格0305" xfId="1038"/>
    <cellStyle name="差_文体广播部门_2015年部门预算编制表格（农财股）0215" xfId="1039"/>
    <cellStyle name="差_缺口县区测算_财力性转移支付2010年预算参考数" xfId="1040"/>
    <cellStyle name="差_行政公检法测算_不含人员经费系数_财力性转移支付2010年预算参考数_2015年部门预算编制表格（预算01-03表）（经建股）0215" xfId="1041"/>
    <cellStyle name="差_分县成本差异系数_不含人员经费系数_2015年部门预算编制表格（农财股）0215" xfId="1042"/>
    <cellStyle name="差_分县成本差异系数_2015年部门预算编制表格0305" xfId="1043"/>
    <cellStyle name="好_青海 缺口县区测算(地方填报)_财力性转移支付2010年预算参考数_2015年部门预算编制表格（农财股）0215" xfId="1044"/>
    <cellStyle name="好_2008年全省汇总收支计算表_2015年部门预算编制表格（预算01-03表）（乡镇办）0215" xfId="1045"/>
    <cellStyle name="差_自行调整差异系数顺序_2015年部门预算编制表格（预算01-03表）（经建股）0215" xfId="1046"/>
    <cellStyle name="差_缺口县区测算（11.13）_财力性转移支付2010年预算参考数_2015年部门预算编制表格（预算01-03表）（乡镇办）0215" xfId="1047"/>
    <cellStyle name="好_云南 缺口县区测算(地方填报)_2015年部门预算编制表格（农财股）0215" xfId="1048"/>
    <cellStyle name="好_教育(按照总人口测算）—20080416_县市旗测算-新科目（含人口规模效应）_财力性转移支付2010年预算参考数_2015年部门预算编制表格0305" xfId="1049"/>
    <cellStyle name="好_自行调整差异系数顺序_财力性转移支付2010年预算参考数" xfId="1050"/>
    <cellStyle name="差_云南 缺口县区测算(地方填报)_财力性转移支付2010年预算参考数_2015年部门预算编制表格（预算01-03表）（乡镇办）0215" xfId="1051"/>
    <cellStyle name="差_卫生(按照总人口测算）—20080416_不含人员经费系数_财力性转移支付2010年预算参考数_2015年部门预算编制表格0305" xfId="1052"/>
    <cellStyle name="差_行政（人员）_不含人员经费系数_财力性转移支付2010年预算参考数_2015年部门预算编制表格（农财股）0215" xfId="1053"/>
    <cellStyle name="差_市辖区测算-新科目（20080626）_民生政策最低支出需求_2015年部门预算编制表格（预算01-03表）（经建股）0215" xfId="1054"/>
    <cellStyle name="差_2007年一般预算支出剔除_财力性转移支付2010年预算参考数_2015年部门预算编制表格（预算01-03表）（乡镇办）0215" xfId="1055"/>
    <cellStyle name="差_34青海_1_教科文2015年部门预算编制表格（预算01-03表）(教科文股)" xfId="1056"/>
    <cellStyle name="差_2007年一般预算支出剔除_财力性转移支付2010年预算参考数_2015年部门预算编制表格（农财股）0215" xfId="1057"/>
    <cellStyle name="好_县区合并测算20080421_不含人员经费系数_2015年部门预算编制表格（预算01-03表）（乡镇办）0215" xfId="1058"/>
    <cellStyle name="差_县市旗测算-新科目（20080627）_教科文2015年部门预算编制表格（预算01-03表）(教科文股)" xfId="1059"/>
    <cellStyle name="好_分县成本差异系数_不含人员经费系数" xfId="1060"/>
    <cellStyle name="差_山东省民生支出标准_教科文2015年部门预算编制表格（预算01-03表）(教科文股)" xfId="1061"/>
    <cellStyle name="好_2007一般预算支出口径剔除表_财力性转移支付2010年预算参考数_2015年部门预算编制表格（预算01-03表）（经建股）0215" xfId="1062"/>
    <cellStyle name="差_2008年一般预算支出预计_2015年部门预算编制表格0305" xfId="1063"/>
    <cellStyle name="差_2007年一般预算支出剔除_财力性转移支付2010年预算参考数" xfId="1064"/>
    <cellStyle name="好_30云南_1_财力性转移支付2010年预算参考数_2015年部门预算编制表格（农财股）0215" xfId="1065"/>
    <cellStyle name="差_2007年收支情况及2008年收支预计表(汇总表)_教科文2015年部门预算编制表格（预算01-03表）(教科文股)" xfId="1066"/>
    <cellStyle name="差_2015年部门预算编制表格（预算01-03表）（乡镇办）0215" xfId="1067"/>
    <cellStyle name="常规 10" xfId="1068"/>
    <cellStyle name="差_县市旗测算20080508_民生政策最低支出需求_财力性转移支付2010年预算参考数_2015年部门预算编制表格（预算01-03表）（经建股）0215" xfId="1069"/>
    <cellStyle name="差_2007年收支情况及2008年收支预计表(汇总表)_财力性转移支付2010年预算参考数_教科文2015年部门预算编制表格（预算01-03表）(教科文股)" xfId="1070"/>
    <cellStyle name="好_教育(按照总人口测算）—20080416_县市旗测算-新科目（含人口规模效应）_财力性转移支付2010年预算参考数_2015年部门预算编制表格（预算01-03表）（经建股）0215" xfId="1071"/>
    <cellStyle name="差_2013年专项追加指标非税登记表20140211" xfId="1072"/>
    <cellStyle name="差_2_财力性转移支付2010年预算参考数_教科文2015年部门预算编制表格（预算01-03表）(教科文股)" xfId="1073"/>
    <cellStyle name="差_丽江汇总_2015年部门预算编制表格（预算01-03表）（乡镇办）0215" xfId="1074"/>
    <cellStyle name="差_2007年一般预算支出剔除_2015年部门预算编制表格（预算01-03表）（乡镇办）0215" xfId="1075"/>
    <cellStyle name="差_危改资金测算_2015年部门预算编制表格0305" xfId="1076"/>
    <cellStyle name="差_河南 缺口县区测算(地方填报白)_2015年部门预算编制表格（预算01-03表）（经建股）0215" xfId="1077"/>
    <cellStyle name="好_测算结果_教科文2015年部门预算编制表格（预算01-03表）(教科文股)" xfId="1078"/>
    <cellStyle name="差_2007年收支情况及2008年收支预计表(汇总表)_财力性转移支付2010年预算参考数_2015年部门预算编制表格（预算01-03表）（乡镇办）0215" xfId="1079"/>
    <cellStyle name="好_530623_2006年县级财政报表附表_2015年部门预算编制表格（预算01-03表）（经建股）0215" xfId="1080"/>
    <cellStyle name="差_22湖南_2015年部门预算编制表格（预算01-03表）（经建股）0215" xfId="1081"/>
    <cellStyle name="差_2007年收支情况及2008年收支预计表(汇总表)_财力性转移支付2010年预算参考数_2015年部门预算编制表格（预算01-03表）（经建股）0215" xfId="1082"/>
    <cellStyle name="差_2007年收支情况及2008年收支预计表(汇总表)_财力性转移支付2010年预算参考数" xfId="1083"/>
    <cellStyle name="好_县市旗测算-新科目（20080627）_2015年部门预算编制表格（预算01-03表）（乡镇办）0215" xfId="1084"/>
    <cellStyle name="差_缺口县区测算(财政部标准)_2015年部门预算编制表格（农财股）0215" xfId="1085"/>
    <cellStyle name="好_行政公检法测算_民生政策最低支出需求_教科文2015年部门预算编制表格（预算01-03表）(教科文股)" xfId="1086"/>
    <cellStyle name="好_市辖区测算-新科目（20080626）_县市旗测算-新科目（含人口规模效应）_2015年部门预算编制表格（预算01-03表）（乡镇办）0215" xfId="1087"/>
    <cellStyle name="常规_邵阳市双清区2009年综合财政预算_2018年包干经费录入明细表0418" xfId="1088"/>
    <cellStyle name="差_县区合并测算20080423(按照各省比重）_县市旗测算-新科目（含人口规模效应）_2015年部门预算编制表格0305" xfId="1089"/>
    <cellStyle name="差_县区合并测算20080421_财力性转移支付2010年预算参考数_2015年部门预算编制表格（农财股）0215" xfId="1090"/>
    <cellStyle name="好_2006年水利统计指标统计表_财力性转移支付2010年预算参考数_2015年部门预算编制表格（预算01-03表）（乡镇办）0215" xfId="1091"/>
    <cellStyle name="差_其他部门(按照总人口测算）—20080416_民生政策最低支出需求_教科文2015年部门预算编制表格（预算01-03表）(教科文股)" xfId="1092"/>
    <cellStyle name="差_县区合并测算20080421_不含人员经费系数_财力性转移支付2010年预算参考数_2015年部门预算编制表格（预算01-03表）（乡镇办）0215" xfId="1093"/>
    <cellStyle name="好_20河南_财力性转移支付2010年预算参考数_2015年部门预算编制表格（农财股）0215" xfId="1094"/>
    <cellStyle name="好_1110洱源县_财力性转移支付2010年预算参考数_教科文2015年部门预算编制表格（预算01-03表）(教科文股)" xfId="1095"/>
    <cellStyle name="好_2007一般预算支出口径剔除表_财力性转移支付2010年预算参考数_2015年部门预算编制表格0305" xfId="1096"/>
    <cellStyle name="好_缺口消化情况_2015年部门预算编制表格（预算01-03表）（经建股）0215" xfId="1097"/>
    <cellStyle name="好_县市旗测算20080508_民生政策最低支出需求_2015年部门预算编制表格（农财股）0215" xfId="1098"/>
    <cellStyle name="好_2006年28四川_财力性转移支付2010年预算参考数_2015年部门预算编制表格（预算01-03表）（乡镇办）0215" xfId="1099"/>
    <cellStyle name="好_民生政策最低支出需求_财力性转移支付2010年预算参考数_教科文2015年部门预算编制表格（预算01-03表）(教科文股)" xfId="1100"/>
    <cellStyle name="差_对口支援新疆资金规模测算表20100106_2015年部门预算编制表格（农财股）0215" xfId="1101"/>
    <cellStyle name="差_2007一般预算支出口径剔除表_2015年部门预算编制表格0305" xfId="1102"/>
    <cellStyle name="差_市辖区测算20080510_县市旗测算-新科目（含人口规模效应）_2015年部门预算编制表格（预算01-03表）（乡镇办）0215" xfId="1103"/>
    <cellStyle name="差_县市旗测算-新科目（20080627）_县市旗测算-新科目（含人口规模效应）_财力性转移支付2010年预算参考数_2015年部门预算编制表格（预算01-03表）（乡镇办）0215" xfId="1104"/>
    <cellStyle name="好_缺口县区测算(按2007支出增长25%测算)_教科文2015年部门预算编制表格（预算01-03表）(教科文股)" xfId="1105"/>
    <cellStyle name="差_2006年水利统计指标统计表_财力性转移支付2010年预算参考数_2015年部门预算编制表格（农财股）0215" xfId="1106"/>
    <cellStyle name="好_汇总表4_财力性转移支付2010年预算参考数_2015年部门预算编制表格（预算01-03表）（经建股）0215" xfId="1107"/>
    <cellStyle name="差_12滨州_2015年部门预算编制表格（农财股）0215" xfId="1108"/>
    <cellStyle name="差_1_2015年部门预算编制表格0305" xfId="1109"/>
    <cellStyle name="差_行政(燃修费)_县市旗测算-新科目（含人口规模效应）_2015年部门预算编制表格（预算01-03表）（经建股）0215" xfId="1110"/>
    <cellStyle name="好_行政（人员）_县市旗测算-新科目（含人口规模效应）_财力性转移支付2010年预算参考数_教科文2015年部门预算编制表格（预算01-03表）(教科文股)" xfId="1111"/>
    <cellStyle name="差_2006年水利统计指标统计表_财力性转移支付2010年预算参考数" xfId="1112"/>
    <cellStyle name="好_山东省民生支出标准_财力性转移支付2010年预算参考数_2015年部门预算编制表格（预算01-03表）（乡镇办）0215" xfId="1113"/>
    <cellStyle name="好_行政（人员）_民生政策最低支出需求_财力性转移支付2010年预算参考数_2015年部门预算编制表格（预算01-03表）（经建股）0215" xfId="1114"/>
    <cellStyle name="差_第五部分(才淼、饶永宏）_2015年部门预算编制表格（预算01-03表）（乡镇办）0215" xfId="1115"/>
    <cellStyle name="好_县市旗测算-新科目（20080626）_财力性转移支付2010年预算参考数_2015年部门预算编制表格0305" xfId="1116"/>
    <cellStyle name="差_30云南_1_财力性转移支付2010年预算参考数_2015年部门预算编制表格0305" xfId="1117"/>
    <cellStyle name="差_2006年水利统计指标统计表_2015年部门预算编制表格（预算01-03表）（乡镇办）0215" xfId="1118"/>
    <cellStyle name="好_缺口县区测算(按核定人数)" xfId="1119"/>
    <cellStyle name="差_卫生(按照总人口测算）—20080416_民生政策最低支出需求_财力性转移支付2010年预算参考数_2015年部门预算编制表格0305" xfId="1120"/>
    <cellStyle name="差_2013年专项追加指标非税登记表20140110" xfId="1121"/>
    <cellStyle name="好_0605石屏县_财力性转移支付2010年预算参考数_2015年部门预算编制表格0305" xfId="1122"/>
    <cellStyle name="差_卫生(按照总人口测算）—20080416_财力性转移支付2010年预算参考数_2015年部门预算编制表格（农财股）0215" xfId="1123"/>
    <cellStyle name="差_卫生(按照总人口测算）—20080416_教科文2015年部门预算编制表格（预算01-03表）(教科文股)" xfId="1124"/>
    <cellStyle name="好_2006年34青海_财力性转移支付2010年预算参考数_2015年部门预算编制表格（预算01-03表）（乡镇办）0215" xfId="1125"/>
    <cellStyle name="差_同德_财力性转移支付2010年预算参考数_2015年部门预算编制表格（预算01-03表）（乡镇办）0215" xfId="1126"/>
    <cellStyle name="差_汇总表4_财力性转移支付2010年预算参考数_教科文2015年部门预算编制表格（预算01-03表）(教科文股)" xfId="1127"/>
    <cellStyle name="好_其他部门(按照总人口测算）—20080416_不含人员经费系数_财力性转移支付2010年预算参考数_2015年部门预算编制表格（农财股）0215" xfId="1128"/>
    <cellStyle name="差_云南省2008年转移支付测算——州市本级考核部分及政策性测算_财力性转移支付2010年预算参考数_2015年部门预算编制表格0305" xfId="1129"/>
    <cellStyle name="差_市辖区测算-新科目（20080626）_不含人员经费系数_财力性转移支付2010年预算参考数" xfId="1130"/>
    <cellStyle name="好_2008年支出调整" xfId="1131"/>
    <cellStyle name="好_分县成本差异系数_民生政策最低支出需求_2015年部门预算编制表格（预算01-03表）（经建股）0215" xfId="1132"/>
    <cellStyle name="差_卫生(按照总人口测算）—20080416_不含人员经费系数_财力性转移支付2010年预算参考数" xfId="1133"/>
    <cellStyle name="差_20河南_2015年部门预算编制表格0305" xfId="1134"/>
    <cellStyle name="표준_0N-HANDLING " xfId="1135"/>
    <cellStyle name="常规_邵阳市双清区2009年综合财政预算" xfId="1136"/>
    <cellStyle name="差_县区合并测算20080421" xfId="1137"/>
    <cellStyle name="差_2006年全省财力计算表（中央、决算）_2015年部门预算编制表格（预算01-03表）（经建股）0215" xfId="1138"/>
    <cellStyle name="差_2006年34青海_教科文2015年部门预算编制表格（预算01-03表）(教科文股)" xfId="1139"/>
    <cellStyle name="好_县市旗测算20080508_民生政策最低支出需求_财力性转移支付2010年预算参考数_2015年部门预算编制表格（预算01-03表）（乡镇办）0215" xfId="1140"/>
    <cellStyle name="差_其他部门(按照总人口测算）—20080416_不含人员经费系数_教科文2015年部门预算编制表格（预算01-03表）(教科文股)" xfId="1141"/>
    <cellStyle name="好_11大理_2015年部门预算编制表格（预算01-03表）（经建股）0215" xfId="1142"/>
    <cellStyle name="差_云南 缺口县区测算(地方填报)_财力性转移支付2010年预算参考数_2015年部门预算编制表格（农财股）0215" xfId="1143"/>
    <cellStyle name="常规 16" xfId="1144"/>
    <cellStyle name="常规 21" xfId="1145"/>
    <cellStyle name="差_成本差异系数_财力性转移支付2010年预算参考数_2015年部门预算编制表格（农财股）0215" xfId="1146"/>
    <cellStyle name="差_附表_财力性转移支付2010年预算参考数_2015年部门预算编制表格（预算01-03表）（经建股）0215" xfId="1147"/>
    <cellStyle name="差_其他部门(按照总人口测算）—20080416_不含人员经费系数_财力性转移支付2010年预算参考数_2015年部门预算编制表格（预算01-03表）（乡镇办）0215" xfId="1148"/>
    <cellStyle name="差_行政(燃修费)_教科文2015年部门预算编制表格（预算01-03表）(教科文股)" xfId="1149"/>
    <cellStyle name="好_县市旗测算20080508_民生政策最低支出需求" xfId="1150"/>
    <cellStyle name="好_附表" xfId="1151"/>
    <cellStyle name="好_03昭通_2015年部门预算编制表格（农财股）0215" xfId="1152"/>
    <cellStyle name="差_同德_2015年部门预算编制表格（农财股）0215" xfId="1153"/>
    <cellStyle name="差_2017.1.16（表一含宝工区耕地占用数）" xfId="1154"/>
    <cellStyle name="差_行政公检法测算_2015年部门预算编制表格（预算01-03表）（经建股）0215" xfId="1155"/>
    <cellStyle name="好_缺口县区测算(财政部标准)_财力性转移支付2010年预算参考数_2015年部门预算编制表格（预算01-03表）（乡镇办）0215" xfId="1156"/>
    <cellStyle name="差_市辖区测算20080510_财力性转移支付2010年预算参考数" xfId="1157"/>
    <cellStyle name="好_行政(燃修费)_民生政策最低支出需求_2015年部门预算编制表格（农财股）0215" xfId="1158"/>
    <cellStyle name="差_2008年支出调整_财力性转移支付2010年预算参考数_2015年部门预算编制表格（预算01-03表）（乡镇办）0215" xfId="1159"/>
    <cellStyle name="好_行政(燃修费)_县市旗测算-新科目（含人口规模效应）_财力性转移支付2010年预算参考数" xfId="1160"/>
    <cellStyle name="好_1110洱源县_2015年部门预算编制表格（预算01-03表）（乡镇办）0215" xfId="1161"/>
    <cellStyle name="差_2006年34青海" xfId="1162"/>
    <cellStyle name="差_0605石屏县_财力性转移支付2010年预算参考数_2015年部门预算编制表格（预算01-03表）（经建股）0215" xfId="1163"/>
    <cellStyle name="好_12滨州_财力性转移支付2010年预算参考数_2015年部门预算编制表格（农财股）0215" xfId="1164"/>
    <cellStyle name="好_1110洱源县_2015年部门预算编制表格0305" xfId="1165"/>
    <cellStyle name="差_人员工资和公用经费2_2015年部门预算编制表格0305" xfId="1166"/>
    <cellStyle name="好_县区合并测算20080421_县市旗测算-新科目（含人口规模效应）_教科文2015年部门预算编制表格（预算01-03表）(教科文股)" xfId="1167"/>
    <cellStyle name="Accent1" xfId="1168"/>
    <cellStyle name="好_缺口县区测算（11.13）_财力性转移支付2010年预算参考数_2015年部门预算编制表格（预算01-03表）（乡镇办）0215" xfId="1169"/>
    <cellStyle name="好_2006年水利统计指标统计表" xfId="1170"/>
    <cellStyle name="差_34青海_1_财力性转移支付2010年预算参考数_2015年部门预算编制表格（农财股）0215" xfId="1171"/>
    <cellStyle name="好_07临沂_2015年部门预算编制表格（预算01-03表）（经建股）0215" xfId="1172"/>
    <cellStyle name="好_人员工资和公用经费2_2015年部门预算编制表格（预算01-03表）（乡镇办）0215" xfId="1173"/>
    <cellStyle name="差_县市旗测算-新科目（20080627）_财力性转移支付2010年预算参考数" xfId="1174"/>
    <cellStyle name="差_2006年30云南_教科文2015年部门预算编制表格（预算01-03表）(教科文股)" xfId="1175"/>
    <cellStyle name="差_市辖区测算-新科目（20080626）_民生政策最低支出需求_2015年部门预算编制表格（农财股）0215" xfId="1176"/>
    <cellStyle name="好_市辖区测算20080510_不含人员经费系数_2015年部门预算编制表格（农财股）0215" xfId="1177"/>
    <cellStyle name="好_危改资金测算_2015年部门预算编制表格（预算01-03表）（乡镇办）0215" xfId="1178"/>
    <cellStyle name="好_30云南_1_2015年部门预算编制表格0305" xfId="1179"/>
    <cellStyle name="好_缺口县区测算(按2007支出增长25%测算)_2015年部门预算编制表格（农财股）0215" xfId="1180"/>
    <cellStyle name="差_云南 缺口县区测算(地方填报)_财力性转移支付2010年预算参考数_2015年部门预算编制表格（预算01-03表）（经建股）0215" xfId="1181"/>
    <cellStyle name="差_2006年28四川_2015年部门预算编制表格0305" xfId="1182"/>
    <cellStyle name="好_0502通海县_2015年部门预算编制表格0305" xfId="1183"/>
    <cellStyle name="差_1110洱源县_财力性转移支付2010年预算参考数_2015年部门预算编制表格0305" xfId="1184"/>
    <cellStyle name="差_市辖区测算20080510_民生政策最低支出需求_财力性转移支付2010年预算参考数_2015年部门预算编制表格（农财股）0215" xfId="1185"/>
    <cellStyle name="差_2008计算资料（8月5）_教科文2015年部门预算编制表格（预算01-03表）(教科文股)" xfId="1186"/>
    <cellStyle name="好_财政供养人员_财力性转移支付2010年预算参考数" xfId="1187"/>
    <cellStyle name="差_县市旗测算-新科目（20080627）_不含人员经费系数_财力性转移支付2010年预算参考数_2015年部门预算编制表格（农财股）0215" xfId="1188"/>
    <cellStyle name="好_07临沂_2015年部门预算编制表格（预算01-03表）（乡镇办）0215" xfId="1189"/>
    <cellStyle name="_2006－2009年结余结转情况" xfId="1190"/>
    <cellStyle name="好_其他部门(按照总人口测算）—20080416_民生政策最低支出需求_财力性转移支付2010年预算参考数_2015年部门预算编制表格0305" xfId="1191"/>
    <cellStyle name="差_市辖区测算-新科目（20080626）_县市旗测算-新科目（含人口规模效应）_财力性转移支付2010年预算参考数_2015年部门预算编制表格（预算01-03表）（乡镇办）0215" xfId="1192"/>
    <cellStyle name="好_30云南_1_财力性转移支付2010年预算参考数_2015年部门预算编制表格（预算01-03表）（乡镇办）0215" xfId="1193"/>
    <cellStyle name="好_汇总表_财力性转移支付2010年预算参考数_2015年部门预算编制表格0305" xfId="1194"/>
    <cellStyle name="好_危改资金测算_2015年部门预算编制表格（农财股）0215" xfId="1195"/>
    <cellStyle name="好_卫生(按照总人口测算）—20080416_县市旗测算-新科目（含人口规模效应）_2015年部门预算编制表格（预算01-03表）（经建股）0215" xfId="1196"/>
    <cellStyle name="好_安徽 缺口县区测算(地方填报)1_2015年部门预算编制表格0305" xfId="1197"/>
    <cellStyle name="差_2006年27重庆_2015年部门预算编制表格0305" xfId="1198"/>
    <cellStyle name="好_20河南_2015年部门预算编制表格（农财股）0215" xfId="1199"/>
    <cellStyle name="差_青海 缺口县区测算(地方填报)_2015年部门预算编制表格0305" xfId="1200"/>
    <cellStyle name="差_2012年县级基本财力保障机制测算数据20120526旧转移支付系数" xfId="1201"/>
    <cellStyle name="差_2006年27重庆" xfId="1202"/>
    <cellStyle name="差_行政（人员）_财力性转移支付2010年预算参考数_2015年部门预算编制表格（预算01-03表）（经建股）0215" xfId="1203"/>
    <cellStyle name="差_市辖区测算20080510_民生政策最低支出需求_2015年部门预算编制表格（农财股）0215" xfId="1204"/>
    <cellStyle name="好_第一部分：综合全" xfId="1205"/>
    <cellStyle name="好_市辖区测算-新科目（20080626）_民生政策最低支出需求_2015年部门预算编制表格（预算01-03表）（经建股）0215" xfId="1206"/>
    <cellStyle name="差_河南 缺口县区测算(地方填报白)_财力性转移支付2010年预算参考数_2015年部门预算编制表格（预算01-03表）（经建股）0215" xfId="1207"/>
    <cellStyle name="差_2008年支出调整_2015年部门预算编制表格0305" xfId="1208"/>
    <cellStyle name="差_分县成本差异系数_民生政策最低支出需求_财力性转移支付2010年预算参考数_教科文2015年部门预算编制表格（预算01-03表）(教科文股)" xfId="1209"/>
    <cellStyle name="好_2007年收支情况及2008年收支预计表(汇总表)" xfId="1210"/>
    <cellStyle name="差_县市旗测算-新科目（20080626）_县市旗测算-新科目（含人口规模效应）_财力性转移支付2010年预算参考数_2015年部门预算编制表格（预算01-03表）（经建股）0215" xfId="1211"/>
    <cellStyle name="差_2006年22湖南_财力性转移支付2010年预算参考数_2015年部门预算编制表格（预算01-03表）（乡镇办）0215" xfId="1212"/>
    <cellStyle name="差_行政（人员）_民生政策最低支出需求_财力性转移支付2010年预算参考数_2015年部门预算编制表格（农财股）0215" xfId="1213"/>
    <cellStyle name="差_县市旗测算-新科目（20080626）_不含人员经费系数_2015年部门预算编制表格（预算01-03表）（经建股）0215" xfId="1214"/>
    <cellStyle name="差_第五部分(才淼、饶永宏）" xfId="1215"/>
    <cellStyle name="差_2006年22湖南_财力性转移支付2010年预算参考数_2015年部门预算编制表格（农财股）0215" xfId="1216"/>
    <cellStyle name="差_一般预算支出口径剔除表" xfId="1217"/>
    <cellStyle name="差_2012年部分市县项目资金（分市县发）_2015年部门预算编制表格（农财股）0215" xfId="1218"/>
    <cellStyle name="差_对口支援新疆资金规模测算表20100113_2015年部门预算编制表格（农财股）0215" xfId="1219"/>
    <cellStyle name="差_教育(按照总人口测算）—20080416_财力性转移支付2010年预算参考数_2015年部门预算编制表格（预算01-03表）（经建股）0215" xfId="1220"/>
    <cellStyle name="好_教育(按照总人口测算）—20080416_县市旗测算-新科目（含人口规模效应）_财力性转移支付2010年预算参考数" xfId="1221"/>
    <cellStyle name="好_平邑_财力性转移支付2010年预算参考数_2015年部门预算编制表格0305" xfId="1222"/>
    <cellStyle name="差_专项发文_2015年部门预算编制表格（预算01-03表）（经建股）0215" xfId="1223"/>
    <cellStyle name="常规 3_2013年专项追加指标非税登记表1.23" xfId="1224"/>
    <cellStyle name="差_2006年22湖南_2015年部门预算编制表格（农财股）0215" xfId="1225"/>
    <cellStyle name="好_县市旗测算-新科目（20080627）_县市旗测算-新科目（含人口规模效应）_2015年部门预算编制表格0305" xfId="1226"/>
    <cellStyle name="好_文体广播事业(按照总人口测算）—20080416_不含人员经费系数" xfId="1227"/>
    <cellStyle name="差_汇总-县级财政报表附表_2015年部门预算编制表格（预算01-03表）（经建股）0215" xfId="1228"/>
    <cellStyle name="差_2008计算资料（8月5）" xfId="1229"/>
    <cellStyle name="差_其他部门(按照总人口测算）—20080416_民生政策最低支出需求_财力性转移支付2010年预算参考数_2015年部门预算编制表格（预算01-03表）（经建股）0215" xfId="1230"/>
    <cellStyle name="差_2006年全省财力计算表（中央、决算）_2015年部门预算编制表格（预算01-03表）（乡镇办）0215" xfId="1231"/>
    <cellStyle name="差_民生政策最低支出需求_财力性转移支付2010年预算参考数_2015年部门预算编制表格0305" xfId="1232"/>
    <cellStyle name="千位分隔[0] 5" xfId="1233"/>
    <cellStyle name="差_文体广播事业(按照总人口测算）—20080416_民生政策最低支出需求_2015年部门预算编制表格（预算01-03表）（经建股）0215" xfId="1234"/>
    <cellStyle name="差_行政(燃修费)_不含人员经费系数" xfId="1235"/>
    <cellStyle name="好_核定人数下发表_教科文2015年部门预算编制表格（预算01-03表）(教科文股)" xfId="1236"/>
    <cellStyle name="差_第五部分(才淼、饶永宏）_2015年部门预算编制表格（农财股）0215" xfId="1237"/>
    <cellStyle name="差_县区合并测算20080423(按照各省比重）_2015年部门预算编制表格（农财股）0215" xfId="1238"/>
    <cellStyle name="差_11大理_2015年部门预算编制表格0305" xfId="1239"/>
    <cellStyle name="差_县市旗测算20080508_民生政策最低支出需求_2015年部门预算编制表格（预算01-03表）（乡镇办）0215" xfId="1240"/>
    <cellStyle name="好_行政（人员）_县市旗测算-新科目（含人口规模效应）_2015年部门预算编制表格（预算01-03表）（经建股）0215" xfId="1241"/>
    <cellStyle name="好_行政公检法测算_民生政策最低支出需求_2015年部门预算编制表格0305" xfId="1242"/>
    <cellStyle name="好_2008年一般预算支出预计_2015年部门预算编制表格（农财股）0215" xfId="1243"/>
    <cellStyle name="好_卫生部门_财力性转移支付2010年预算参考数" xfId="1244"/>
    <cellStyle name="好_云南 缺口县区测算(地方填报)_财力性转移支付2010年预算参考数_2015年部门预算编制表格（农财股）0215" xfId="1245"/>
    <cellStyle name="差_2007年收支情况及2008年收支预计表(汇总表)_2015年部门预算编制表格（预算01-03表）（经建股）0215" xfId="1246"/>
    <cellStyle name="差_0502通海县" xfId="1247"/>
    <cellStyle name="差_市辖区测算20080510_民生政策最低支出需求_2015年部门预算编制表格（预算01-03表）（经建股）0215" xfId="1248"/>
    <cellStyle name="差_27重庆" xfId="1249"/>
    <cellStyle name="好_2008年一般预算支出预计_2015年部门预算编制表格0305" xfId="1250"/>
    <cellStyle name="好_2007年一般预算支出剔除_财力性转移支付2010年预算参考数" xfId="1251"/>
    <cellStyle name="差_2006年28四川_2015年部门预算编制表格（预算01-03表）（乡镇办）0215" xfId="1252"/>
    <cellStyle name="差_2006年28四川_2015年部门预算编制表格（农财股）0215" xfId="1253"/>
    <cellStyle name="好_县区合并测算20080421_财力性转移支付2010年预算参考数_教科文2015年部门预算编制表格（预算01-03表）(教科文股)" xfId="1254"/>
    <cellStyle name="差_2008年支出核定_2015年部门预算编制表格（农财股）0215" xfId="1255"/>
    <cellStyle name="好_汇总_财力性转移支付2010年预算参考数_2015年部门预算编制表格0305" xfId="1256"/>
    <cellStyle name="百分比 3" xfId="1257"/>
    <cellStyle name="差_09黑龙江_财力性转移支付2010年预算参考数_2015年部门预算编制表格0305" xfId="1258"/>
    <cellStyle name="差_Book2_财力性转移支付2010年预算参考数_教科文2015年部门预算编制表格（预算01-03表）(教科文股)" xfId="1259"/>
    <cellStyle name="好_对口支援新疆资金规模测算表20100106_2015年部门预算编制表格（预算01-03表）（乡镇办）0215" xfId="1260"/>
    <cellStyle name="好_文体广播事业(按照总人口测算）—20080416_县市旗测算-新科目（含人口规模效应）_教科文2015年部门预算编制表格（预算01-03表）(教科文股)" xfId="1261"/>
    <cellStyle name="好_2013年专项追加指标非税登记表1221" xfId="1262"/>
    <cellStyle name="好_教育(按照总人口测算）—20080416_不含人员经费系数_教科文2015年部门预算编制表格（预算01-03表）(教科文股)" xfId="1263"/>
    <cellStyle name="差_07临沂_双清区2017年预算表格（含社保基金预算）" xfId="1264"/>
    <cellStyle name="差_2006年34青海_财力性转移支付2010年预算参考数_2015年部门预算编制表格（预算01-03表）（乡镇办）0215" xfId="1265"/>
    <cellStyle name="差_县市旗测算20080508_2015年部门预算编制表格（预算01-03表）（经建股）0215" xfId="1266"/>
    <cellStyle name="差_2006年27重庆_教科文2015年部门预算编制表格（预算01-03表）(教科文股)" xfId="1267"/>
    <cellStyle name="差_28四川" xfId="1268"/>
    <cellStyle name="好_县市旗测算20080508_不含人员经费系数_2015年部门预算编制表格（农财股）0215" xfId="1269"/>
    <cellStyle name="差_34青海_2015年部门预算编制表格（农财股）0215" xfId="1270"/>
    <cellStyle name="好_人员工资和公用经费3_财力性转移支付2010年预算参考数" xfId="1271"/>
    <cellStyle name="好_分县成本差异系数_财力性转移支付2010年预算参考数_2015年部门预算编制表格（预算01-03表）（乡镇办）0215" xfId="1272"/>
    <cellStyle name="好_行政（人员）" xfId="1273"/>
    <cellStyle name="好_青海 缺口县区测算(地方填报)_财力性转移支付2010年预算参考数_2015年部门预算编制表格（预算01-03表）（乡镇办）0215" xfId="1274"/>
    <cellStyle name="差_2007一般预算支出口径剔除表" xfId="1275"/>
    <cellStyle name="好_缺口县区测算_教科文2015年部门预算编制表格（预算01-03表）(教科文股)" xfId="1276"/>
    <cellStyle name="好_安徽 缺口县区测算(地方填报)1_财力性转移支付2010年预算参考数_2015年部门预算编制表格0305" xfId="1277"/>
    <cellStyle name="差_市辖区测算-新科目（20080626）_不含人员经费系数_2015年部门预算编制表格（预算01-03表）（乡镇办）0215" xfId="1278"/>
    <cellStyle name="差_县市旗测算-新科目（20080627）_财力性转移支付2010年预算参考数_2015年部门预算编制表格（预算01-03表）（经建股）0215" xfId="1279"/>
    <cellStyle name="差_05潍坊_教科文2015年部门预算编制表格（预算01-03表）(教科文股)" xfId="1280"/>
    <cellStyle name="好_河南 缺口县区测算(地方填报白)_教科文2015年部门预算编制表格（预算01-03表）(教科文股)" xfId="1281"/>
    <cellStyle name="好_市辖区测算20080510_县市旗测算-新科目（含人口规模效应）_2015年部门预算编制表格（预算01-03表）（经建股）0215" xfId="1282"/>
    <cellStyle name="差_11大理_2015年部门预算编制表格（预算01-03表）（经建股）0215" xfId="1283"/>
    <cellStyle name="霓付 [0]_ +Foil &amp; -FOIL &amp; PAPER" xfId="1284"/>
    <cellStyle name="差_其他部门(按照总人口测算）—20080416_县市旗测算-新科目（含人口规模效应）_财力性转移支付2010年预算参考数_2015年部门预算编制表格（农财股）0215" xfId="1285"/>
    <cellStyle name="好_文体广播事业(按照总人口测算）—20080416_民生政策最低支出需求_财力性转移支付2010年预算参考数_2015年部门预算编制表格（预算01-03表）（经建股）0215" xfId="1286"/>
    <cellStyle name="好_27重庆_财力性转移支付2010年预算参考数_2015年部门预算编制表格（预算01-03表）（乡镇办）0215" xfId="1287"/>
    <cellStyle name="好_成本差异系数（含人口规模）_教科文2015年部门预算编制表格（预算01-03表）(教科文股)" xfId="1288"/>
    <cellStyle name="差_2008年支出调整_财力性转移支付2010年预算参考数_2015年部门预算编制表格0305" xfId="1289"/>
    <cellStyle name="Grey" xfId="1290"/>
    <cellStyle name="差_县市旗测算20080508_县市旗测算-新科目（含人口规模效应）_2015年部门预算编制表格（农财股）0215" xfId="1291"/>
    <cellStyle name="好_河南 缺口县区测算(地方填报)_教科文2015年部门预算编制表格（预算01-03表）(教科文股)" xfId="1292"/>
    <cellStyle name="差_其他部门(按照总人口测算）—20080416_不含人员经费系数_2015年部门预算编制表格（预算01-03表）（乡镇办）0215" xfId="1293"/>
    <cellStyle name="好_12滨州_财力性转移支付2010年预算参考数_2015年部门预算编制表格0305" xfId="1294"/>
    <cellStyle name="差_文体广播事业(按照总人口测算）—20080416_不含人员经费系数" xfId="1295"/>
    <cellStyle name="差_2007一般预算支出口径剔除表_教科文2015年部门预算编制表格（预算01-03表）(教科文股)" xfId="1296"/>
    <cellStyle name="差_安徽 缺口县区测算(地方填报)1_财力性转移支付2010年预算参考数_2015年部门预算编制表格（预算01-03表）（乡镇办）0215" xfId="1297"/>
    <cellStyle name="好_2006年28四川_财力性转移支付2010年预算参考数_教科文2015年部门预算编制表格（预算01-03表）(教科文股)" xfId="1298"/>
    <cellStyle name="好_行政(燃修费)_财力性转移支付2010年预算参考数_2015年部门预算编制表格（预算01-03表）（乡镇办）0215" xfId="1299"/>
    <cellStyle name="差_00省级(打印)_教科文2015年部门预算编制表格（预算01-03表）(教科文股)_双清区2017年预算表格（含社保基金预算）" xfId="1300"/>
    <cellStyle name="Date" xfId="1301"/>
    <cellStyle name="好_14安徽_财力性转移支付2010年预算参考数_教科文2015年部门预算编制表格（预算01-03表）(教科文股)" xfId="1302"/>
    <cellStyle name="好_其他部门(按照总人口测算）—20080416_不含人员经费系数_2015年部门预算编制表格（农财股）0215" xfId="1303"/>
    <cellStyle name="Currency1" xfId="1304"/>
    <cellStyle name="差_一般预算支出口径剔除表_财力性转移支付2010年预算参考数" xfId="1305"/>
    <cellStyle name="差_农林水和城市维护标准支出20080505－县区合计_不含人员经费系数_教科文2015年部门预算编制表格（预算01-03表）(教科文股)" xfId="1306"/>
    <cellStyle name="差_总人口_教科文2015年部门预算编制表格（预算01-03表）(教科文股)" xfId="1307"/>
    <cellStyle name="常规 12" xfId="1308"/>
    <cellStyle name="差_分县成本差异系数_不含人员经费系数_财力性转移支付2010年预算参考数_2015年部门预算编制表格（预算01-03表）（经建股）0215" xfId="1309"/>
    <cellStyle name="好_自行调整差异系数顺序_教科文2015年部门预算编制表格（预算01-03表）(教科文股)" xfId="1310"/>
    <cellStyle name="差_2006年33甘肃_2015年部门预算编制表格（预算01-03表）（经建股）0215" xfId="1311"/>
    <cellStyle name="差_县市旗测算-新科目（20080627）_不含人员经费系数" xfId="1312"/>
    <cellStyle name="差_河南 缺口县区测算(地方填报白)_财力性转移支付2010年预算参考数_2015年部门预算编制表格0305" xfId="1313"/>
    <cellStyle name="好_市辖区测算-新科目（20080626）_民生政策最低支出需求_2015年部门预算编制表格0305" xfId="1314"/>
    <cellStyle name="差_2006年28四川_教科文2015年部门预算编制表格（预算01-03表）(教科文股)" xfId="1315"/>
    <cellStyle name="好_行政(燃修费)_不含人员经费系数_财力性转移支付2010年预算参考数_教科文2015年部门预算编制表格（预算01-03表）(教科文股)" xfId="1316"/>
    <cellStyle name="差_5334_2006年迪庆县级财政报表附表_2015年部门预算编制表格（农财股）0215" xfId="1317"/>
    <cellStyle name="好_人员工资和公用经费_财力性转移支付2010年预算参考数_2015年部门预算编制表格0305" xfId="1318"/>
    <cellStyle name="差_行政公检法测算_财力性转移支付2010年预算参考数_2015年部门预算编制表格（预算01-03表）（乡镇办）0215" xfId="1319"/>
    <cellStyle name="差_县区合并测算20080421_2015年部门预算编制表格（农财股）0215" xfId="1320"/>
    <cellStyle name="好_对口支援新疆资金规模测算表20100106_2015年部门预算编制表格（预算01-03表）（经建股）0215" xfId="1321"/>
    <cellStyle name="差_县市旗测算20080508_教科文2015年部门预算编制表格（预算01-03表）(教科文股)" xfId="1322"/>
    <cellStyle name="好_河南 缺口县区测算(地方填报)_财力性转移支付2010年预算参考数_2015年部门预算编制表格（预算01-03表）（乡镇办）0215" xfId="1323"/>
    <cellStyle name="差_14安徽_2015年部门预算编制表格（农财股）0215" xfId="1324"/>
    <cellStyle name="差_缺口县区测算(按2007支出增长25%测算)_财力性转移支付2010年预算参考数" xfId="1325"/>
    <cellStyle name="差_核定人数对比_财力性转移支付2010年预算参考数_2015年部门预算编制表格（预算01-03表）（经建股）0215" xfId="1326"/>
    <cellStyle name="差_成本差异系数（含人口规模）_财力性转移支付2010年预算参考数_2015年部门预算编制表格（农财股）0215" xfId="1327"/>
    <cellStyle name="好_09黑龙江_2015年部门预算编制表格（预算01-03表）（乡镇办）0215" xfId="1328"/>
    <cellStyle name="好_2006年28四川" xfId="1329"/>
    <cellStyle name="好_教育(按照总人口测算）—20080416_财力性转移支付2010年预算参考数_教科文2015年部门预算编制表格（预算01-03表）(教科文股)" xfId="1330"/>
    <cellStyle name="Accent3 - 20%" xfId="1331"/>
    <cellStyle name="差_行政公检法测算_不含人员经费系数_财力性转移支付2010年预算参考数_2015年部门预算编制表格0305" xfId="1332"/>
    <cellStyle name="差_09黑龙江_财力性转移支付2010年预算参考数_2015年部门预算编制表格（预算01-03表）（乡镇办）0215_双清区2017年预算表格（含社保基金预算）" xfId="1333"/>
    <cellStyle name="差_行政(燃修费)_县市旗测算-新科目（含人口规模效应）_财力性转移支付2010年预算参考数_2015年部门预算编制表格0305" xfId="1334"/>
    <cellStyle name="差_34青海_1" xfId="1335"/>
    <cellStyle name="差_09黑龙江_2015年部门预算编制表格（预算01-03表）（乡镇办）0215" xfId="1336"/>
    <cellStyle name="差_县市旗测算20080508_民生政策最低支出需求_财力性转移支付2010年预算参考数_2015年部门预算编制表格（预算01-03表）（乡镇办）0215" xfId="1337"/>
    <cellStyle name="好_530623_2006年县级财政报表附表_教科文2015年部门预算编制表格（预算01-03表）(教科文股)" xfId="1338"/>
    <cellStyle name="差_22湖南_教科文2015年部门预算编制表格（预算01-03表）(教科文股)" xfId="1339"/>
    <cellStyle name="好_民生政策最低支出需求_财力性转移支付2010年预算参考数_2015年部门预算编制表格（农财股）0215" xfId="1340"/>
    <cellStyle name="差_07临沂_2015年部门预算编制表格（预算01-03表）（经建股）0215" xfId="1341"/>
    <cellStyle name="好_分县成本差异系数_民生政策最低支出需求_财力性转移支付2010年预算参考数_教科文2015年部门预算编制表格（预算01-03表）(教科文股)" xfId="1342"/>
    <cellStyle name="Comma [0]" xfId="1343"/>
    <cellStyle name="好_县区合并测算20080421_2015年部门预算编制表格（预算01-03表）（经建股）0215" xfId="1344"/>
    <cellStyle name="差_2006年30云南" xfId="1345"/>
    <cellStyle name="差_其他部门(按照总人口测算）—20080416_财力性转移支付2010年预算参考数_教科文2015年部门预算编制表格（预算01-03表）(教科文股)" xfId="1346"/>
    <cellStyle name="差_2006年水利统计指标统计表" xfId="1347"/>
    <cellStyle name="好_县市旗测算-新科目（20080626）_县市旗测算-新科目（含人口规模效应）_2015年部门预算编制表格0305" xfId="1348"/>
    <cellStyle name="差_09黑龙江_财力性转移支付2010年预算参考数_2015年部门预算编制表格（预算01-03表）（经建股）0215_双清区2017年预算表格（含社保基金预算）" xfId="1349"/>
    <cellStyle name="好_11大理_财力性转移支付2010年预算参考数_教科文2015年部门预算编制表格（预算01-03表）(教科文股)" xfId="1350"/>
    <cellStyle name="差_卫生(按照总人口测算）—20080416_不含人员经费系数_教科文2015年部门预算编制表格（预算01-03表）(教科文股)" xfId="1351"/>
    <cellStyle name="差_0605石屏县_2015年部门预算编制表格（预算01-03表）（经建股）0215_双清区2017年预算表格（含社保基金预算）" xfId="1352"/>
    <cellStyle name="好_12滨州_2015年部门预算编制表格0305" xfId="1353"/>
    <cellStyle name="好_县区合并测算20080423(按照各省比重）_不含人员经费系数_财力性转移支付2010年预算参考数_2015年部门预算编制表格0305" xfId="1354"/>
    <cellStyle name="差_0605石屏县_双清区2017年预算表格（含社保基金预算）" xfId="1355"/>
    <cellStyle name="好_教育(按照总人口测算）—20080416" xfId="1356"/>
    <cellStyle name="no dec" xfId="1357"/>
    <cellStyle name="Accent6_2006年33甘肃" xfId="1358"/>
    <cellStyle name="差_财力差异计算表(不含非农业区)_2015年部门预算编制表格（预算01-03表）（经建股）0215" xfId="1359"/>
    <cellStyle name="Accent6 - 60%" xfId="1360"/>
    <cellStyle name="好_县市旗测算-新科目（20080627）_县市旗测算-新科目（含人口规模效应）_财力性转移支付2010年预算参考数_2015年部门预算编制表格（预算01-03表）（经建股）0215" xfId="1361"/>
    <cellStyle name="好_30云南_1_2015年部门预算编制表格（农财股）0215" xfId="1362"/>
    <cellStyle name="好_文体广播事业(按照总人口测算）—20080416_不含人员经费系数_财力性转移支付2010年预算参考数_2015年部门预算编制表格（预算01-03表）（乡镇办）0215" xfId="1363"/>
    <cellStyle name="差_09黑龙江_2015年部门预算编制表格（预算01-03表）（乡镇办）0215_双清区2017年预算表格（含社保基金预算）" xfId="1364"/>
    <cellStyle name="好_行政公检法测算_教科文2015年部门预算编制表格（预算01-03表）(教科文股)" xfId="1365"/>
    <cellStyle name="好_市辖区测算20080510_不含人员经费系数_财力性转移支付2010年预算参考数" xfId="1366"/>
    <cellStyle name="好_行政（人员）_2015年部门预算编制表格0305" xfId="1367"/>
    <cellStyle name="好_人员工资和公用经费3_财力性转移支付2010年预算参考数_2015年部门预算编制表格0305" xfId="1368"/>
    <cellStyle name="差_2007一般预算支出口径剔除表_2015年部门预算编制表格（预算01-03表）（经建股）0215" xfId="1369"/>
    <cellStyle name="差_行政公检法测算_县市旗测算-新科目（含人口规模效应）_财力性转移支付2010年预算参考数" xfId="1370"/>
    <cellStyle name="差_1_2015年部门预算编制表格（农财股）0215_双清区2017年预算表格（含社保基金预算）" xfId="1371"/>
    <cellStyle name="好_教育(按照总人口测算）—20080416_县市旗测算-新科目（含人口规模效应）_2015年部门预算编制表格（农财股）0215" xfId="1372"/>
    <cellStyle name="差_2008年预计支出与2007年对比_教科文2015年部门预算编制表格（预算01-03表）(教科文股)" xfId="1373"/>
    <cellStyle name="好_行政(燃修费)_不含人员经费系数_2015年部门预算编制表格0305" xfId="1374"/>
    <cellStyle name="好_行政(燃修费)_2015年部门预算编制表格（预算01-03表）（经建股）0215" xfId="1375"/>
    <cellStyle name="Accent6 - 20%" xfId="1376"/>
    <cellStyle name="差_11大理_财力性转移支付2010年预算参考数_2015年部门预算编制表格0305" xfId="1377"/>
    <cellStyle name="好_文体广播事业(按照总人口测算）—20080416_民生政策最低支出需求_2015年部门预算编制表格（预算01-03表）（经建股）0215" xfId="1378"/>
    <cellStyle name="差_其他部门(按照总人口测算）—20080416_县市旗测算-新科目（含人口规模效应）_2015年部门预算编制表格（农财股）0215" xfId="1379"/>
    <cellStyle name="Currency_1995" xfId="1380"/>
    <cellStyle name="差_河南 缺口县区测算(地方填报白)" xfId="1381"/>
    <cellStyle name="好_河南 缺口县区测算(地方填报白)_2015年部门预算编制表格（农财股）0215" xfId="1382"/>
    <cellStyle name="差_05潍坊_2015年部门预算编制表格（农财股）0215" xfId="1383"/>
    <cellStyle name="好_行政(燃修费)_不含人员经费系数_财力性转移支付2010年预算参考数" xfId="1384"/>
    <cellStyle name="差_1110洱源县_财力性转移支付2010年预算参考数" xfId="1385"/>
    <cellStyle name="好_第五部分(才淼、饶永宏）_2015年部门预算编制表格（预算01-03表）（经建股）0215" xfId="1386"/>
    <cellStyle name="差_2012年部分市县项目资金（分市县发）_2015年部门预算编制表格（预算01-03表）（乡镇办）0215" xfId="1387"/>
    <cellStyle name="好_行政（人员）_2015年部门预算编制表格（农财股）0215" xfId="1388"/>
    <cellStyle name="好_人员工资和公用经费3_财力性转移支付2010年预算参考数_2015年部门预算编制表格（农财股）0215" xfId="1389"/>
    <cellStyle name="好_行政（人员）_财力性转移支付2010年预算参考数_2015年部门预算编制表格0305" xfId="1390"/>
    <cellStyle name="差_农林水和城市维护标准支出20080505－县区合计_财力性转移支付2010年预算参考数_教科文2015年部门预算编制表格（预算01-03表）(教科文股)" xfId="1391"/>
    <cellStyle name="差_人员工资和公用经费3_财力性转移支付2010年预算参考数" xfId="1392"/>
    <cellStyle name="差_09黑龙江_财力性转移支付2010年预算参考数" xfId="1393"/>
    <cellStyle name="差_34青海_1_2015年部门预算编制表格0305" xfId="1394"/>
    <cellStyle name="好_云南省2008年转移支付测算——州市本级考核部分及政策性测算_2015年部门预算编制表格（预算01-03表）（乡镇办）0215" xfId="1395"/>
    <cellStyle name="差_教育(按照总人口测算）—20080416_县市旗测算-新科目（含人口规模效应）_2015年部门预算编制表格0305" xfId="1396"/>
    <cellStyle name="Accent5_2015年部门预算编制表格（农财股）0215" xfId="1397"/>
    <cellStyle name="差_县市旗测算-新科目（20080626）_财力性转移支付2010年预算参考数_2015年部门预算编制表格（预算01-03表）（经建股）0215" xfId="1398"/>
    <cellStyle name="差_20河南_2015年部门预算编制表格（预算01-03表）（乡镇办）0215" xfId="1399"/>
    <cellStyle name="好_县市旗测算20080508_民生政策最低支出需求_2015年部门预算编制表格0305" xfId="1400"/>
    <cellStyle name="差_核定人数对比_财力性转移支付2010年预算参考数_2015年部门预算编制表格（农财股）0215" xfId="1401"/>
    <cellStyle name="差_汇总表4_财力性转移支付2010年预算参考数_2015年部门预算编制表格（预算01-03表）（乡镇办）0215" xfId="1402"/>
    <cellStyle name="标题_2012年省市指标及上年结转支出拨付进度表" xfId="1403"/>
    <cellStyle name="好_自行调整差异系数顺序_财力性转移支付2010年预算参考数_2015年部门预算编制表格0305" xfId="1404"/>
    <cellStyle name="差_城建部门_2015年部门预算编制表格（预算01-03表）（乡镇办）0215" xfId="1405"/>
    <cellStyle name="差_20河南_财力性转移支付2010年预算参考数_2015年部门预算编制表格（预算01-03表）（乡镇办）0215" xfId="1406"/>
    <cellStyle name="差_县市旗测算-新科目（20080627）_民生政策最低支出需求_财力性转移支付2010年预算参考数_2015年部门预算编制表格（预算01-03表）（经建股）0215" xfId="1407"/>
    <cellStyle name="差_1_财力性转移支付2010年预算参考数_2015年部门预算编制表格（农财股）0215_双清区2017年预算表格（含社保基金预算）" xfId="1408"/>
    <cellStyle name="Accent6" xfId="1409"/>
    <cellStyle name="差_28四川_2015年部门预算编制表格（预算01-03表）（乡镇办）0215" xfId="1410"/>
    <cellStyle name="差_2006年27重庆_财力性转移支付2010年预算参考数" xfId="1411"/>
    <cellStyle name="好_不含人员经费系数_2015年部门预算编制表格（农财股）0215" xfId="1412"/>
    <cellStyle name="差_教育(按照总人口测算）—20080416_不含人员经费系数_2015年部门预算编制表格0305" xfId="1413"/>
    <cellStyle name="好_总人口_2015年部门预算编制表格（农财股）0215" xfId="1414"/>
    <cellStyle name="差_县区合并测算20080423(按照各省比重）_县市旗测算-新科目（含人口规模效应）_财力性转移支付2010年预算参考数" xfId="1415"/>
    <cellStyle name="差_分县成本差异系数_不含人员经费系数_2015年部门预算编制表格（预算01-03表）（经建股）0215" xfId="1416"/>
    <cellStyle name="差_总人口_财力性转移支付2010年预算参考数_2015年部门预算编制表格（预算01-03表）（经建股）0215" xfId="1417"/>
    <cellStyle name="差_农林水和城市维护标准支出20080505－县区合计_不含人员经费系数_财力性转移支付2010年预算参考数_2015年部门预算编制表格（预算01-03表）（经建股）0215" xfId="1418"/>
    <cellStyle name="好_2008年支出调整_财力性转移支付2010年预算参考数" xfId="1419"/>
    <cellStyle name="差_山东省民生支出标准_财力性转移支付2010年预算参考数_2015年部门预算编制表格（预算01-03表）（经建股）0215" xfId="1420"/>
    <cellStyle name="好_缺口县区测算(按2007支出增长25%测算)" xfId="1421"/>
    <cellStyle name="Calc Currency (0)" xfId="1422"/>
    <cellStyle name="好_农林水和城市维护标准支出20080505－县区合计_不含人员经费系数_教科文2015年部门预算编制表格（预算01-03表）(教科文股)" xfId="1423"/>
    <cellStyle name="好_教育(按照总人口测算）—20080416_县市旗测算-新科目（含人口规模效应）_财力性转移支付2010年预算参考数_教科文2015年部门预算编制表格（预算01-03表）(教科文股)" xfId="1424"/>
    <cellStyle name="好_文体广播事业(按照总人口测算）—20080416_不含人员经费系数_2015年部门预算编制表格（农财股）0215" xfId="1425"/>
    <cellStyle name="差_安徽 缺口县区测算(地方填报)1" xfId="1426"/>
    <cellStyle name="好_农林水和城市维护标准支出20080505－县区合计_不含人员经费系数_2015年部门预算编制表格（预算01-03表）（经建股）0215" xfId="1427"/>
    <cellStyle name="差_0502通海县_2015年部门预算编制表格（农财股）0215" xfId="1428"/>
    <cellStyle name="常规_2009年年初已支和本级结转明细表" xfId="1429"/>
    <cellStyle name="差_2008年全省汇总收支计算表_教科文2015年部门预算编制表格（预算01-03表）(教科文股)" xfId="1430"/>
    <cellStyle name="差_2012年县级基本财力保障机制测算数据20120526旧转移支付系数_2015年部门预算编制表格（农财股）0215" xfId="1431"/>
    <cellStyle name="好_丽江汇总_教科文2015年部门预算编制表格（预算01-03表）(教科文股)" xfId="1432"/>
    <cellStyle name="差_缺口消化情况_教科文2015年部门预算编制表格（预算01-03表）(教科文股)" xfId="1433"/>
    <cellStyle name="差_2006年水利统计指标统计表_财力性转移支付2010年预算参考数_2015年部门预算编制表格（预算01-03表）（经建股）0215" xfId="1434"/>
    <cellStyle name="差_教育(按照总人口测算）—20080416_民生政策最低支出需求_2015年部门预算编制表格（农财股）0215" xfId="1435"/>
    <cellStyle name="差_县市旗测算20080508_县市旗测算-新科目（含人口规模效应）_2015年部门预算编制表格（预算01-03表）（经建股）0215" xfId="1436"/>
    <cellStyle name="好_07临沂_2015年部门预算编制表格（农财股）0215" xfId="1437"/>
    <cellStyle name="差_行政（人员）_不含人员经费系数" xfId="1438"/>
    <cellStyle name="Accent4 - 40%" xfId="1439"/>
    <cellStyle name="好_第五部分(才淼、饶永宏）_2015年部门预算编制表格（农财股）0215" xfId="1440"/>
    <cellStyle name="差_1_2015年部门预算编制表格（预算01-03表）（经建股）0215" xfId="1441"/>
    <cellStyle name="差_2012年部分市县项目资金（分市县发）" xfId="1442"/>
    <cellStyle name="好_其他部门(按照总人口测算）—20080416_不含人员经费系数_财力性转移支付2010年预算参考数_2015年部门预算编制表格（预算01-03表）（乡镇办）0215" xfId="1443"/>
    <cellStyle name="差_2006年22湖南_财力性转移支付2010年预算参考数" xfId="1444"/>
    <cellStyle name="好_城建部门_2015年部门预算编制表格（预算01-03表）（经建股）0215" xfId="1445"/>
    <cellStyle name="好_2008年支出调整_2015年部门预算编制表格（预算01-03表）（乡镇办）0215" xfId="1446"/>
    <cellStyle name="差_2012年部分市县项目资金（分市县发）_2015年部门预算编制表格0305" xfId="1447"/>
    <cellStyle name="差_市辖区测算-新科目（20080626）_不含人员经费系数_财力性转移支付2010年预算参考数_2015年部门预算编制表格（预算01-03表）（乡镇办）0215" xfId="1448"/>
    <cellStyle name="差_530623_2006年县级财政报表附表_2015年部门预算编制表格（农财股）0215" xfId="1449"/>
    <cellStyle name="差_青海 缺口县区测算(地方填报)_2015年部门预算编制表格（农财股）0215" xfId="1450"/>
    <cellStyle name="好_行政（人员）_不含人员经费系数" xfId="1451"/>
    <cellStyle name="差_2013年专项追加指标非税登记表 (11.29)" xfId="1452"/>
    <cellStyle name="差_2007年一般预算支出剔除_财力性转移支付2010年预算参考数_2015年部门预算编制表格0305" xfId="1453"/>
    <cellStyle name="好_缺口县区测算（11.13）_教科文2015年部门预算编制表格（预算01-03表）(教科文股)" xfId="1454"/>
    <cellStyle name="好_分县成本差异系数_不含人员经费系数_2015年部门预算编制表格（预算01-03表）（乡镇办）0215" xfId="1455"/>
    <cellStyle name="好_2008年全省汇总收支计算表_财力性转移支付2010年预算参考数" xfId="1456"/>
    <cellStyle name="差_云南省2008年转移支付测算——州市本级考核部分及政策性测算_财力性转移支付2010年预算参考数_2015年部门预算编制表格（预算01-03表）（经建股）0215" xfId="1457"/>
    <cellStyle name="好_云南 缺口县区测算(地方填报)_财力性转移支付2010年预算参考数_2015年部门预算编制表格（预算01-03表）（经建股）0215" xfId="1458"/>
    <cellStyle name="好_核定人数下发表" xfId="1459"/>
    <cellStyle name="差_平邑_财力性转移支付2010年预算参考数_教科文2015年部门预算编制表格（预算01-03表）(教科文股)" xfId="1460"/>
    <cellStyle name="好_对口支援新疆资金规模测算表20100113" xfId="1461"/>
    <cellStyle name="差_财政供养人员_财力性转移支付2010年预算参考数_2015年部门预算编制表格（农财股）0215" xfId="1462"/>
    <cellStyle name="差_0605石屏县_财力性转移支付2010年预算参考数_2015年部门预算编制表格（预算01-03表）（乡镇办）0215" xfId="1463"/>
    <cellStyle name="差_34青海_财力性转移支付2010年预算参考数_2015年部门预算编制表格0305" xfId="1464"/>
    <cellStyle name="好_县市旗测算20080508_不含人员经费系数_财力性转移支付2010年预算参考数_2015年部门预算编制表格0305" xfId="1465"/>
    <cellStyle name="好_2007年一般预算支出剔除_财力性转移支付2010年预算参考数_2015年部门预算编制表格（预算01-03表）（经建股）0215" xfId="1466"/>
    <cellStyle name="差_27重庆_2015年部门预算编制表格（预算01-03表）（经建股）0215" xfId="1467"/>
    <cellStyle name="差_市辖区测算20080510_不含人员经费系数_财力性转移支付2010年预算参考数_2015年部门预算编制表格（预算01-03表）（经建股）0215" xfId="1468"/>
    <cellStyle name="好_第一部分：综合全_2015年部门预算编制表格（预算01-03表）（乡镇办）0215" xfId="1469"/>
    <cellStyle name="差_2007年收支情况及2008年收支预计表(汇总表)" xfId="1470"/>
    <cellStyle name="好_山东省民生支出标准" xfId="1471"/>
    <cellStyle name="Normal - Style1" xfId="1472"/>
    <cellStyle name="差_县区合并测算20080423(按照各省比重）_县市旗测算-新科目（含人口规模效应）" xfId="1473"/>
    <cellStyle name="好_其他部门(按照总人口测算）—20080416_民生政策最低支出需求_财力性转移支付2010年预算参考数_2015年部门预算编制表格（预算01-03表）（经建股）0215" xfId="1474"/>
    <cellStyle name="Accent2" xfId="1475"/>
    <cellStyle name="好_县区合并测算20080423(按照各省比重）_民生政策最低支出需求_财力性转移支付2010年预算参考数" xfId="1476"/>
    <cellStyle name="好_2008年全省汇总收支计算表_财力性转移支付2010年预算参考数_2015年部门预算编制表格（农财股）0215" xfId="1477"/>
    <cellStyle name="差_测算结果_2015年部门预算编制表格0305" xfId="1478"/>
    <cellStyle name="差_2007一般预算支出口径剔除表_财力性转移支付2010年预算参考数_2015年部门预算编制表格0305" xfId="1479"/>
    <cellStyle name="差_2007年收支情况及2008年收支预计表(汇总表)_2015年部门预算编制表格（农财股）0215" xfId="1480"/>
    <cellStyle name="好_行政公检法测算_民生政策最低支出需求_财力性转移支付2010年预算参考数" xfId="1481"/>
    <cellStyle name="好_行政公检法测算_县市旗测算-新科目（含人口规模效应）_2015年部门预算编制表格（预算01-03表）（乡镇办）0215" xfId="1482"/>
    <cellStyle name="差_县市旗测算-新科目（20080626）_县市旗测算-新科目（含人口规模效应）_2015年部门预算编制表格（农财股）0215" xfId="1483"/>
    <cellStyle name="差_安徽 缺口县区测算(地方填报)1_财力性转移支付2010年预算参考数_教科文2015年部门预算编制表格（预算01-03表）(教科文股)" xfId="1484"/>
    <cellStyle name="好_县市旗测算-新科目（20080626）_2015年部门预算编制表格（预算01-03表）（经建股）0215" xfId="1485"/>
    <cellStyle name="差_市辖区测算-新科目（20080626）_县市旗测算-新科目（含人口规模效应）_2015年部门预算编制表格（农财股）0215" xfId="1486"/>
    <cellStyle name="差_30云南_1_教科文2015年部门预算编制表格（预算01-03表）(教科文股)" xfId="1487"/>
    <cellStyle name="差_2006年22湖南_教科文2015年部门预算编制表格（预算01-03表）(教科文股)" xfId="1488"/>
    <cellStyle name="好_行政(燃修费)_不含人员经费系数_财力性转移支付2010年预算参考数_2015年部门预算编制表格（预算01-03表）（经建股）0215" xfId="1489"/>
    <cellStyle name="好_文体广播事业(按照总人口测算）—20080416_不含人员经费系数_2015年部门预算编制表格0305" xfId="1490"/>
    <cellStyle name="好_云南省2008年转移支付测算——州市本级考核部分及政策性测算_2015年部门预算编制表格（预算01-03表）（经建股）0215" xfId="1491"/>
    <cellStyle name="好_安徽 缺口县区测算(地方填报)1" xfId="1492"/>
    <cellStyle name="好_5334_2006年迪庆县级财政报表附表" xfId="1493"/>
    <cellStyle name="Accent1 - 40%" xfId="1494"/>
    <cellStyle name="差_2008年全省汇总收支计算表_2015年部门预算编制表格（农财股）0215" xfId="1495"/>
    <cellStyle name="Accent1 - 60%" xfId="1496"/>
    <cellStyle name="差_34青海_2015年部门预算编制表格0305" xfId="1497"/>
    <cellStyle name="好_县市旗测算20080508_不含人员经费系数_2015年部门预算编制表格0305" xfId="1498"/>
    <cellStyle name="差_00省级(打印)_2015年部门预算编制表格（农财股）0215" xfId="1499"/>
    <cellStyle name="好_2006年27重庆_教科文2015年部门预算编制表格（预算01-03表）(教科文股)" xfId="1500"/>
    <cellStyle name="差_民生政策最低支出需求" xfId="1501"/>
    <cellStyle name="差_教育(按照总人口测算）—20080416_财力性转移支付2010年预算参考数_2015年部门预算编制表格（预算01-03表）（乡镇办）0215" xfId="1502"/>
    <cellStyle name="差_重点民生支出需求测算表社保（农村低保）081112_2015年部门预算编制表格（预算01-03表）（经建股）0215" xfId="1503"/>
    <cellStyle name="好_县区合并测算20080421_县市旗测算-新科目（含人口规模效应）_财力性转移支付2010年预算参考数_2015年部门预算编制表格（农财股）0215" xfId="1504"/>
    <cellStyle name="好_2008计算资料（8月5）_2015年部门预算编制表格0305" xfId="1505"/>
    <cellStyle name="好_14安徽_财力性转移支付2010年预算参考数" xfId="1506"/>
    <cellStyle name="差_行政(燃修费)_不含人员经费系数_财力性转移支付2010年预算参考数_2015年部门预算编制表格0305" xfId="1507"/>
    <cellStyle name="好_卫生(按照总人口测算）—20080416_民生政策最低支出需求_2015年部门预算编制表格（预算01-03表）（乡镇办）0215" xfId="1508"/>
    <cellStyle name="Accent2 - 60%" xfId="1509"/>
    <cellStyle name="差_03昭通" xfId="1510"/>
    <cellStyle name="差_同德_财力性转移支付2010年预算参考数_教科文2015年部门预算编制表格（预算01-03表）(教科文股)" xfId="1511"/>
    <cellStyle name="好_对口支援新疆资金规模测算表20100113_2015年部门预算编制表格（预算01-03表）（乡镇办）0215" xfId="1512"/>
    <cellStyle name="好_总人口_2015年部门预算编制表格0305" xfId="1513"/>
    <cellStyle name="差_行政（人员）_民生政策最低支出需求_2015年部门预算编制表格（农财股）0215" xfId="1514"/>
    <cellStyle name="差_人员工资和公用经费_教科文2015年部门预算编制表格（预算01-03表）(教科文股)" xfId="1515"/>
    <cellStyle name="好_其他部门(按照总人口测算）—20080416_财力性转移支付2010年预算参考数_教科文2015年部门预算编制表格（预算01-03表）(教科文股)" xfId="1516"/>
    <cellStyle name="好_第五部分(才淼、饶永宏）" xfId="1517"/>
    <cellStyle name="差_县区合并测算20080421_民生政策最低支出需求_财力性转移支付2010年预算参考数_2015年部门预算编制表格（预算01-03表）（乡镇办）0215" xfId="1518"/>
    <cellStyle name="差_20河南_教科文2015年部门预算编制表格（预算01-03表）(教科文股)" xfId="1519"/>
    <cellStyle name="好_卫生部门_财力性转移支付2010年预算参考数_2015年部门预算编制表格（农财股）0215" xfId="1520"/>
    <cellStyle name="差_分县成本差异系数_民生政策最低支出需求_财力性转移支付2010年预算参考数_2015年部门预算编制表格（预算01-03表）（经建股）0215" xfId="1521"/>
    <cellStyle name="好_成本差异系数（含人口规模）_财力性转移支付2010年预算参考数_教科文2015年部门预算编制表格（预算01-03表）(教科文股)" xfId="1522"/>
    <cellStyle name="好_2007年一般预算支出剔除_教科文2015年部门预算编制表格（预算01-03表）(教科文股)" xfId="1523"/>
    <cellStyle name="好_财政供养人员_财力性转移支付2010年预算参考数_2015年部门预算编制表格（预算01-03表）（经建股）0215" xfId="1524"/>
    <cellStyle name="好_测算结果_财力性转移支付2010年预算参考数_2015年部门预算编制表格0305" xfId="1525"/>
    <cellStyle name="好_县区合并测算20080421_民生政策最低支出需求_财力性转移支付2010年预算参考数_教科文2015年部门预算编制表格（预算01-03表）(教科文股)" xfId="1526"/>
    <cellStyle name="差_行政(燃修费)_财力性转移支付2010年预算参考数" xfId="1527"/>
    <cellStyle name="好_Book2_财力性转移支付2010年预算参考数_2015年部门预算编制表格0305" xfId="1528"/>
    <cellStyle name="好_行政(燃修费)_县市旗测算-新科目（含人口规模效应）_财力性转移支付2010年预算参考数_教科文2015年部门预算编制表格（预算01-03表）(教科文股)" xfId="1529"/>
    <cellStyle name="好_民生政策最低支出需求_2015年部门预算编制表格（农财股）0215" xfId="1530"/>
    <cellStyle name="差_2008年一般预算支出预计_教科文2015年部门预算编制表格（预算01-03表）(教科文股)" xfId="1531"/>
    <cellStyle name="好_核定人数下发表_2015年部门预算编制表格（农财股）0215" xfId="1532"/>
    <cellStyle name="好_测算结果汇总_财力性转移支付2010年预算参考数" xfId="1533"/>
    <cellStyle name="好_农林水和城市维护标准支出20080505－县区合计_教科文2015年部门预算编制表格（预算01-03表）(教科文股)" xfId="1534"/>
    <cellStyle name="好_2012年部分市县项目资金（分市县发）_2015年部门预算编制表格（预算01-03表）（经建股）0215" xfId="1535"/>
    <cellStyle name="好_缺口县区测算(财政部标准)" xfId="1536"/>
    <cellStyle name="差_农林水和城市维护标准支出20080505－县区合计_民生政策最低支出需求_财力性转移支付2010年预算参考数_2015年部门预算编制表格（农财股）0215" xfId="1537"/>
    <cellStyle name="差_缺口县区测算（11.13）_2015年部门预算编制表格0305" xfId="1538"/>
    <cellStyle name="好_农林水和城市维护标准支出20080505－县区合计_不含人员经费系数_财力性转移支付2010年预算参考数_教科文2015年部门预算编制表格（预算01-03表）(教科文股)" xfId="1539"/>
    <cellStyle name="差_附表_2015年部门预算编制表格0305" xfId="1540"/>
    <cellStyle name="_ET_STYLE_NoName_00__双清区2014年一般性转移支付对账表（2014.1.8）" xfId="1541"/>
    <cellStyle name="好_14安徽_2015年部门预算编制表格（预算01-03表）（经建股）0215" xfId="1542"/>
    <cellStyle name="差_检验表（调整后）_2015年部门预算编制表格（预算01-03表）（经建股）0215" xfId="1543"/>
    <cellStyle name="好_县市旗测算20080508_财力性转移支付2010年预算参考数_教科文2015年部门预算编制表格（预算01-03表）(教科文股)" xfId="1544"/>
    <cellStyle name="差_2007年收支情况及2008年收支预计表(汇总表)_2015年部门预算编制表格0305" xfId="1545"/>
    <cellStyle name="好_分析缺口率_2015年部门预算编制表格（预算01-03表）（乡镇办）0215" xfId="1546"/>
    <cellStyle name="好_汇总表_2015年部门预算编制表格（农财股）0215" xfId="1547"/>
    <cellStyle name="差_汇总表4_财力性转移支付2010年预算参考数_2015年部门预算编制表格0305" xfId="1548"/>
    <cellStyle name="好_危改资金测算" xfId="1549"/>
    <cellStyle name="差_0605石屏县_财力性转移支付2010年预算参考数_2015年部门预算编制表格（农财股）0215_双清区2017年预算表格（含社保基金预算）" xfId="1550"/>
    <cellStyle name="差_28四川_2015年部门预算编制表格（农财股）0215" xfId="1551"/>
    <cellStyle name="差_28四川_财力性转移支付2010年预算参考数_2015年部门预算编制表格（预算01-03表）（经建股）0215" xfId="1552"/>
    <cellStyle name="好_33甘肃" xfId="1553"/>
    <cellStyle name="好_成本差异系数（含人口规模）_2015年部门预算编制表格（预算01-03表）（乡镇办）0215" xfId="1554"/>
    <cellStyle name="差_其他部门(按照总人口测算）—20080416_县市旗测算-新科目（含人口规模效应）_教科文2015年部门预算编制表格（预算01-03表）(教科文股)" xfId="1555"/>
    <cellStyle name="好_2006年33甘肃_2015年部门预算编制表格（预算01-03表）（经建股）0215" xfId="1556"/>
    <cellStyle name="差_文体广播事业(按照总人口测算）—20080416_不含人员经费系数_财力性转移支付2010年预算参考数_2015年部门预算编制表格（农财股）0215" xfId="1557"/>
    <cellStyle name="好_14安徽_财力性转移支付2010年预算参考数_2015年部门预算编制表格（农财股）0215" xfId="1558"/>
    <cellStyle name="差_河南 缺口县区测算(地方填报白)_教科文2015年部门预算编制表格（预算01-03表）(教科文股)" xfId="1559"/>
    <cellStyle name="好_汇总表" xfId="1560"/>
    <cellStyle name="好_附表_财力性转移支付2010年预算参考数_2015年部门预算编制表格（预算01-03表）（乡镇办）0215" xfId="1561"/>
    <cellStyle name="好_34青海_2015年部门预算编制表格（农财股）0215" xfId="1562"/>
    <cellStyle name="差_gdp_2015年部门预算编制表格0305" xfId="1563"/>
    <cellStyle name="好_城建部门_2015年部门预算编制表格（预算01-03表）（乡镇办）0215" xfId="1564"/>
    <cellStyle name="差_缺口县区测算(财政部标准)_财力性转移支付2010年预算参考数_2015年部门预算编制表格0305" xfId="1565"/>
    <cellStyle name="差_2008年一般预算支出预计_2015年部门预算编制表格（预算01-03表）（经建股）0215" xfId="1566"/>
    <cellStyle name="差_农林水和城市维护标准支出20080505－县区合计_不含人员经费系数_财力性转移支付2010年预算参考数_教科文2015年部门预算编制表格（预算01-03表）(教科文股)" xfId="1567"/>
    <cellStyle name="差_总人口_财力性转移支付2010年预算参考数_教科文2015年部门预算编制表格（预算01-03表）(教科文股)" xfId="1568"/>
    <cellStyle name="好_行政（人员）_不含人员经费系数_财力性转移支付2010年预算参考数" xfId="1569"/>
    <cellStyle name="差_县区合并测算20080421_财力性转移支付2010年预算参考数_教科文2015年部门预算编制表格（预算01-03表）(教科文股)" xfId="1570"/>
    <cellStyle name="好_34青海_1_财力性转移支付2010年预算参考数_2015年部门预算编制表格（农财股）0215" xfId="1571"/>
    <cellStyle name="好_缺口县区测算（11.13）_2015年部门预算编制表格（农财股）0215" xfId="1572"/>
    <cellStyle name="差_1_财力性转移支付2010年预算参考数_2015年部门预算编制表格0305" xfId="1573"/>
    <cellStyle name="差_缺口县区测算(财政部标准)" xfId="1574"/>
    <cellStyle name="好_00省级(打印)_2015年部门预算编制表格（预算01-03表）（乡镇办）0215" xfId="1575"/>
    <cellStyle name="差_14安徽_财力性转移支付2010年预算参考数_2015年部门预算编制表格（预算01-03表）（乡镇办）0215" xfId="1576"/>
    <cellStyle name="差_财政供养人员_2015年部门预算编制表格（预算01-03表）（经建股）0215" xfId="1577"/>
    <cellStyle name="好_教育(按照总人口测算）—20080416_民生政策最低支出需求" xfId="1578"/>
    <cellStyle name="差_09黑龙江_财力性转移支付2010年预算参考数_双清区2017年预算表格（含社保基金预算）" xfId="1579"/>
    <cellStyle name="差_核定人数下发表_财力性转移支付2010年预算参考数_教科文2015年部门预算编制表格（预算01-03表）(教科文股)" xfId="1580"/>
    <cellStyle name="差_市辖区测算-新科目（20080626）_2015年部门预算编制表格（预算01-03表）（乡镇办）0215" xfId="1581"/>
    <cellStyle name="差_2008年支出核定_2015年部门预算编制表格0305" xfId="1582"/>
    <cellStyle name="差_其他部门(按照总人口测算）—20080416_不含人员经费系数_财力性转移支付2010年预算参考数_2015年部门预算编制表格0305" xfId="1583"/>
    <cellStyle name="好_教育(按照总人口测算）—20080416_不含人员经费系数_财力性转移支付2010年预算参考数" xfId="1584"/>
    <cellStyle name="差_总人口_财力性转移支付2010年预算参考数_2015年部门预算编制表格0305" xfId="1585"/>
    <cellStyle name="差_农林水和城市维护标准支出20080505－县区合计_不含人员经费系数_财力性转移支付2010年预算参考数_2015年部门预算编制表格0305" xfId="1586"/>
    <cellStyle name="好_14安徽_教科文2015年部门预算编制表格（预算01-03表）(教科文股)" xfId="1587"/>
    <cellStyle name="差_检验表（调整后）_教科文2015年部门预算编制表格（预算01-03表）(教科文股)" xfId="1588"/>
    <cellStyle name="差_成本差异系数（含人口规模）" xfId="1589"/>
    <cellStyle name="差_县市旗测算-新科目（20080627）_县市旗测算-新科目（含人口规模效应）_2015年部门预算编制表格（预算01-03表）（乡镇办）0215" xfId="1590"/>
    <cellStyle name="好_09黑龙江" xfId="1591"/>
    <cellStyle name="好_2015年部门预算编制表格（预算01-03表）（乡镇办）0215" xfId="1592"/>
    <cellStyle name="差_0605石屏县_财力性转移支付2010年预算参考数_教科文2015年部门预算编制表格（预算01-03表）(教科文股)" xfId="1593"/>
    <cellStyle name="好_分析缺口率_2015年部门预算编制表格0305" xfId="1594"/>
    <cellStyle name="好_县区合并测算20080421_不含人员经费系数_财力性转移支付2010年预算参考数" xfId="1595"/>
    <cellStyle name="差_卫生(按照总人口测算）—20080416_不含人员经费系数" xfId="1596"/>
    <cellStyle name="差_城建部门_2015年部门预算编制表格（农财股）0215" xfId="1597"/>
    <cellStyle name="好_其他部门(按照总人口测算）—20080416_不含人员经费系数" xfId="1598"/>
    <cellStyle name="千位分季_新建 Microsoft Excel 工作表" xfId="1599"/>
    <cellStyle name="好_2008年全省汇总收支计算表_2015年部门预算编制表格（预算01-03表）（经建股）0215" xfId="1600"/>
    <cellStyle name="差_缺口县区测算（11.13）_2015年部门预算编制表格（预算01-03表）（乡镇办）0215" xfId="1601"/>
    <cellStyle name="好_2006年22湖南_财力性转移支付2010年预算参考数_教科文2015年部门预算编制表格（预算01-03表）(教科文股)" xfId="1602"/>
    <cellStyle name="好_县市旗测算-新科目（20080626）_2015年部门预算编制表格0305" xfId="1603"/>
    <cellStyle name="差_民生政策最低支出需求_财力性转移支付2010年预算参考数_2015年部门预算编制表格（预算01-03表）（乡镇办）0215" xfId="1604"/>
    <cellStyle name="差_2008年支出调整_财力性转移支付2010年预算参考数_2015年部门预算编制表格（预算01-03表）（经建股）0215" xfId="1605"/>
    <cellStyle name="RowLevel_0" xfId="1606"/>
    <cellStyle name="差_农林水和城市维护标准支出20080505－县区合计_教科文2015年部门预算编制表格（预算01-03表）(教科文股)" xfId="1607"/>
    <cellStyle name="好_Book1_教科文2015年部门预算编制表格（预算01-03表）(教科文股)" xfId="1608"/>
    <cellStyle name="好_行政公检法测算_县市旗测算-新科目（含人口规模效应）_财力性转移支付2010年预算参考数" xfId="1609"/>
    <cellStyle name=".ftr" xfId="1610"/>
    <cellStyle name="好_分县成本差异系数_不含人员经费系数_财力性转移支付2010年预算参考数_2015年部门预算编制表格（预算01-03表）（经建股）0215" xfId="1611"/>
    <cellStyle name="差_00省级(打印)_2015年部门预算编制表格0305" xfId="1612"/>
    <cellStyle name="好_对口支援新疆资金规模测算表20100113_2015年部门预算编制表格（预算01-03表）（经建股）0215" xfId="1613"/>
    <cellStyle name="差_测算结果汇总_财力性转移支付2010年预算参考数_2015年部门预算编制表格0305" xfId="1614"/>
    <cellStyle name="差_市辖区测算20080510_财力性转移支付2010年预算参考数_2015年部门预算编制表格（预算01-03表）（乡镇办）0215" xfId="1615"/>
    <cellStyle name="好_财政供养人员_2015年部门预算编制表格（预算01-03表）（经建股）0215" xfId="1616"/>
    <cellStyle name="好_市辖区测算20080510" xfId="1617"/>
    <cellStyle name="好_行政(燃修费)_不含人员经费系数_2015年部门预算编制表格（预算01-03表）（乡镇办）0215" xfId="1618"/>
    <cellStyle name="Accent3 - 40%" xfId="1619"/>
    <cellStyle name="好_2007年收支情况及2008年收支预计表(汇总表)_2015年部门预算编制表格（预算01-03表）（经建股）0215" xfId="1620"/>
    <cellStyle name="差_县区合并测算20080423(按照各省比重）_民生政策最低支出需求_2015年部门预算编制表格（预算01-03表）（经建股）0215" xfId="1621"/>
    <cellStyle name="差_第一部分：综合全_2015年部门预算编制表格（农财股）0215" xfId="1622"/>
    <cellStyle name="差_安徽 缺口县区测算(地方填报)1_2015年部门预算编制表格0305" xfId="1623"/>
    <cellStyle name="差_0605石屏县_财力性转移支付2010年预算参考数" xfId="1624"/>
    <cellStyle name="好_财政供养人员" xfId="1625"/>
    <cellStyle name="差_文体广播事业(按照总人口测算）—20080416_财力性转移支付2010年预算参考数_2015年部门预算编制表格0305" xfId="1626"/>
    <cellStyle name="差_1110洱源县_财力性转移支付2010年预算参考数_2015年部门预算编制表格（农财股）0215" xfId="1627"/>
    <cellStyle name="差_县区合并测算20080421_教科文2015年部门预算编制表格（预算01-03表）(教科文股)" xfId="1628"/>
    <cellStyle name="差_县市旗测算-新科目（20080627）" xfId="1629"/>
    <cellStyle name="Accent3 - 60%" xfId="1630"/>
    <cellStyle name="差_行政公检法测算_2015年部门预算编制表格（预算01-03表）（乡镇办）0215" xfId="1631"/>
    <cellStyle name="差_09黑龙江_财力性转移支付2010年预算参考数_教科文2015年部门预算编制表格（预算01-03表）(教科文股)_双清区2017年预算表格（含社保基金预算）" xfId="1632"/>
    <cellStyle name="差_卫生(按照总人口测算）—20080416_财力性转移支付2010年预算参考数_教科文2015年部门预算编制表格（预算01-03表）(教科文股)" xfId="1633"/>
    <cellStyle name="好_市辖区测算-新科目（20080626）_县市旗测算-新科目（含人口规模效应）_2015年部门预算编制表格（农财股）0215" xfId="1634"/>
    <cellStyle name="差_28四川_财力性转移支付2010年预算参考数_教科文2015年部门预算编制表格（预算01-03表）(教科文股)" xfId="1635"/>
    <cellStyle name="好_总人口" xfId="1636"/>
    <cellStyle name="好_2006年28四川_财力性转移支付2010年预算参考数_2015年部门预算编制表格0305" xfId="1637"/>
    <cellStyle name="差_人员工资和公用经费2" xfId="1638"/>
    <cellStyle name="差_1110洱源县_2015年部门预算编制表格（预算01-03表）（经建股）0215" xfId="1639"/>
    <cellStyle name="差_03昭通_2015年部门预算编制表格（预算01-03表）（经建股）0215" xfId="1640"/>
    <cellStyle name="差_市辖区测算20080510_不含人员经费系数_2015年部门预算编制表格（预算01-03表）（乡镇办）0215" xfId="1641"/>
    <cellStyle name="表标题" xfId="1642"/>
    <cellStyle name="差_县市旗测算20080508_民生政策最低支出需求_财力性转移支付2010年预算参考数_2015年部门预算编制表格0305" xfId="1643"/>
    <cellStyle name="差_县区合并测算20080421_不含人员经费系数_2015年部门预算编制表格（农财股）0215" xfId="1644"/>
    <cellStyle name="差_1_财力性转移支付2010年预算参考数_教科文2015年部门预算编制表格（预算01-03表）(教科文股)" xfId="1645"/>
    <cellStyle name="好_28四川_2015年部门预算编制表格（农财股）0215" xfId="1646"/>
    <cellStyle name="差_危改资金测算_财力性转移支付2010年预算参考数_2015年部门预算编制表格（预算01-03表）（乡镇办）0215" xfId="1647"/>
    <cellStyle name="好_缺口县区测算（11.13）" xfId="1648"/>
    <cellStyle name="好_gdp_2015年部门预算编制表格（农财股）0215" xfId="1649"/>
    <cellStyle name="差_核定人数对比_财力性转移支付2010年预算参考数_教科文2015年部门预算编制表格（预算01-03表）(教科文股)" xfId="1650"/>
    <cellStyle name="差_行政(燃修费)_民生政策最低支出需求_2015年部门预算编制表格（预算01-03表）（乡镇办）0215" xfId="1651"/>
    <cellStyle name="好_平邑_2015年部门预算编制表格（预算01-03表）（乡镇办）0215" xfId="1652"/>
    <cellStyle name="差_县市旗测算20080508" xfId="1653"/>
    <cellStyle name="好_不含人员经费系数_2015年部门预算编制表格（预算01-03表）（经建股）0215" xfId="1654"/>
    <cellStyle name="好_行政（人员）_县市旗测算-新科目（含人口规模效应）_财力性转移支付2010年预算参考数_2015年部门预算编制表格0305" xfId="1655"/>
    <cellStyle name="差_00省级(打印)_2015年部门预算编制表格（农财股）0215_双清区2017年预算表格（含社保基金预算）" xfId="1656"/>
    <cellStyle name="差_双清区2017年预算表格（含社保基金预算）" xfId="1657"/>
    <cellStyle name="差_文体广播事业(按照总人口测算）—20080416_民生政策最低支出需求_财力性转移支付2010年预算参考数_2015年部门预算编制表格0305" xfId="1658"/>
    <cellStyle name="差_2006年水利统计指标统计表_财力性转移支付2010年预算参考数_2015年部门预算编制表格（预算01-03表）（乡镇办）0215" xfId="1659"/>
    <cellStyle name="差_县区合并测算20080423(按照各省比重）_不含人员经费系数_财力性转移支付2010年预算参考数_2015年部门预算编制表格（预算01-03表）（经建股）0215" xfId="1660"/>
    <cellStyle name="差_2008年支出调整_财力性转移支付2010年预算参考数_教科文2015年部门预算编制表格（预算01-03表）(教科文股)" xfId="1661"/>
    <cellStyle name="差_核定人数下发表_财力性转移支付2010年预算参考数_2015年部门预算编制表格（预算01-03表）（经建股）0215" xfId="1662"/>
    <cellStyle name="差_30云南_2015年部门预算编制表格（预算01-03表）（经建股）0215" xfId="1663"/>
    <cellStyle name="差_财政供养人员_财力性转移支付2010年预算参考数_2015年部门预算编制表格（预算01-03表）（经建股）0215" xfId="1664"/>
    <cellStyle name="Accent4_2015年部门预算编制表格（农财股）0215" xfId="1665"/>
    <cellStyle name="Percent_laroux" xfId="1666"/>
    <cellStyle name="差_缺口县区测算(财政部标准)_财力性转移支付2010年预算参考数_2015年部门预算编制表格（预算01-03表）（乡镇办）0215" xfId="1667"/>
    <cellStyle name="差_1110洱源县" xfId="1668"/>
    <cellStyle name="差_县区合并测算20080421_县市旗测算-新科目（含人口规模效应）_财力性转移支付2010年预算参考数_2015年部门预算编制表格（预算01-03表）（乡镇办）0215" xfId="1669"/>
    <cellStyle name="好_县区合并测算20080423(按照各省比重）_不含人员经费系数_2015年部门预算编制表格（预算01-03表）（乡镇办）0215" xfId="1670"/>
    <cellStyle name="好_成本差异系数_财力性转移支付2010年预算参考数_2015年部门预算编制表格（预算01-03表）（乡镇办）0215" xfId="1671"/>
    <cellStyle name="好_12滨州_2015年部门预算编制表格（预算01-03表）（经建股）0215" xfId="1672"/>
    <cellStyle name="好_2006年水利统计指标统计表_财力性转移支付2010年预算参考数" xfId="1673"/>
    <cellStyle name="好_其他部门(按照总人口测算）—20080416_民生政策最低支出需求_财力性转移支付2010年预算参考数" xfId="1674"/>
    <cellStyle name="差_第一部分：综合全_2015年部门预算编制表格（预算01-03表）（乡镇办）0215" xfId="1675"/>
    <cellStyle name="差_2006年27重庆_财力性转移支付2010年预算参考数_2015年部门预算编制表格（预算01-03表）（经建股）0215" xfId="1676"/>
    <cellStyle name="好_分县成本差异系数_不含人员经费系数_财力性转移支付2010年预算参考数_教科文2015年部门预算编制表格（预算01-03表）(教科文股)" xfId="1677"/>
    <cellStyle name="差_第一部分：综合全_2015年部门预算编制表格0305" xfId="1678"/>
    <cellStyle name="差_汇总表4_2015年部门预算编制表格0305" xfId="1679"/>
    <cellStyle name="差_平邑_财力性转移支付2010年预算参考数" xfId="1680"/>
    <cellStyle name="差_附表_教科文2015年部门预算编制表格（预算01-03表）(教科文股)" xfId="1681"/>
    <cellStyle name="好_同德_2015年部门预算编制表格0305" xfId="1682"/>
    <cellStyle name="差_农林水和城市维护标准支出20080505－县区合计" xfId="1683"/>
    <cellStyle name="差_教育(按照总人口测算）—20080416" xfId="1684"/>
    <cellStyle name="差_检验表_2015年部门预算编制表格（预算01-03表）（经建股）0215" xfId="1685"/>
    <cellStyle name="差_市辖区测算-新科目（20080626）_不含人员经费系数_2015年部门预算编制表格0305" xfId="1686"/>
    <cellStyle name="好_汇总表_2015年部门预算编制表格（预算01-03表）（经建股）0215" xfId="1687"/>
    <cellStyle name="差_其他部门(按照总人口测算）—20080416_教科文2015年部门预算编制表格（预算01-03表）(教科文股)" xfId="1688"/>
    <cellStyle name="好_云南 缺口县区测算(地方填报)_教科文2015年部门预算编制表格（预算01-03表）(教科文股)" xfId="1689"/>
    <cellStyle name="好_文体广播事业(按照总人口测算）—20080416_县市旗测算-新科目（含人口规模效应）_2015年部门预算编制表格（农财股）0215" xfId="1690"/>
    <cellStyle name="差_Book2_财力性转移支付2010年预算参考数_2015年部门预算编制表格（农财股）0215" xfId="1691"/>
    <cellStyle name="好_县区合并测算20080423(按照各省比重）_民生政策最低支出需求_财力性转移支付2010年预算参考数_2015年部门预算编制表格（预算01-03表）（经建股）0215" xfId="1692"/>
    <cellStyle name="好_卫生(按照总人口测算）—20080416_不含人员经费系数" xfId="1693"/>
    <cellStyle name="好_农林水和城市维护标准支出20080505－县区合计_民生政策最低支出需求_2015年部门预算编制表格（预算01-03表）（经建股）0215" xfId="1694"/>
    <cellStyle name="好_2015年部门预算编制表格（农财股）0215" xfId="1695"/>
    <cellStyle name="好_河南 缺口县区测算(地方填报白)_财力性转移支付2010年预算参考数_2015年部门预算编制表格（预算01-03表）（乡镇办）0215" xfId="1696"/>
    <cellStyle name="差_2006年34青海_财力性转移支付2010年预算参考数_2015年部门预算编制表格0305" xfId="1697"/>
    <cellStyle name="好_市辖区测算-新科目（20080626）_县市旗测算-新科目（含人口规模效应）_2015年部门预算编制表格0305" xfId="1698"/>
    <cellStyle name="好_县市旗测算-新科目（20080626）_县市旗测算-新科目（含人口规模效应）" xfId="1699"/>
    <cellStyle name="好_30云南_1" xfId="1700"/>
    <cellStyle name="差_00省级(打印)_2015年部门预算编制表格（预算01-03表）（乡镇办）0215" xfId="1701"/>
    <cellStyle name="差_2006年34青海_2015年部门预算编制表格（预算01-03表）（乡镇办）0215" xfId="1702"/>
    <cellStyle name="差_缺口县区测算（11.13）_财力性转移支付2010年预算参考数_2015年部门预算编制表格0305" xfId="1703"/>
    <cellStyle name="好_市辖区测算-新科目（20080626）_不含人员经费系数_2015年部门预算编制表格（预算01-03表）（乡镇办）0215" xfId="1704"/>
    <cellStyle name="差_教育(按照总人口测算）—20080416_民生政策最低支出需求_财力性转移支付2010年预算参考数_2015年部门预算编制表格（预算01-03表）（乡镇办）0215" xfId="1705"/>
    <cellStyle name="好_县市旗测算-新科目（20080626）_不含人员经费系数_财力性转移支付2010年预算参考数_2015年部门预算编制表格（预算01-03表）（经建股）0215" xfId="1706"/>
    <cellStyle name="好_11大理_财力性转移支付2010年预算参考数" xfId="1707"/>
    <cellStyle name="好_2007年收支情况及2008年收支预计表(汇总表)_财力性转移支付2010年预算参考数_2015年部门预算编制表格（农财股）0215" xfId="1708"/>
    <cellStyle name="好_2007年收支情况及2008年收支预计表(汇总表)_2015年部门预算编制表格（预算01-03表）（乡镇办）0215" xfId="1709"/>
    <cellStyle name="差_农林水和城市维护标准支出20080505－县区合计_县市旗测算-新科目（含人口规模效应）_财力性转移支付2010年预算参考数_2015年部门预算编制表格0305" xfId="1710"/>
    <cellStyle name="差_教育(按照总人口测算）—20080416_县市旗测算-新科目（含人口规模效应）_财力性转移支付2010年预算参考数_教科文2015年部门预算编制表格（预算01-03表）(教科文股)" xfId="1711"/>
    <cellStyle name="差_汇总-县级财政报表附表_2015年部门预算编制表格0305" xfId="1712"/>
    <cellStyle name="好_民生政策最低支出需求_财力性转移支付2010年预算参考数_2015年部门预算编制表格（预算01-03表）（经建股）0215" xfId="1713"/>
    <cellStyle name="差_2006年28四川_财力性转移支付2010年预算参考数_2015年部门预算编制表格（农财股）0215" xfId="1714"/>
    <cellStyle name="差_2006年28四川_财力性转移支付2010年预算参考数_2015年部门预算编制表格（预算01-03表）（乡镇办）0215" xfId="1715"/>
    <cellStyle name="差_行政（人员）_县市旗测算-新科目（含人口规模效应）_财力性转移支付2010年预算参考数_2015年部门预算编制表格（预算01-03表）（经建股）0215" xfId="1716"/>
    <cellStyle name="好_县市旗测算-新科目（20080626）_县市旗测算-新科目（含人口规模效应）_2015年部门预算编制表格（农财股）0215" xfId="1717"/>
    <cellStyle name="好_农林水和城市维护标准支出20080505－县区合计_民生政策最低支出需求_教科文2015年部门预算编制表格（预算01-03表）(教科文股)" xfId="1718"/>
    <cellStyle name="差_市辖区测算-新科目（20080626）_民生政策最低支出需求" xfId="1719"/>
    <cellStyle name="差_2013年专项追加指标非税登记表20140220" xfId="1720"/>
    <cellStyle name="好_教育(按照总人口测算）—20080416_县市旗测算-新科目（含人口规模效应）_财力性转移支付2010年预算参考数_2015年部门预算编制表格（农财股）0215" xfId="1721"/>
    <cellStyle name="好_M01-2(州市补助收入)_2015年部门预算编制表格（预算01-03表）（乡镇办）0215" xfId="1722"/>
    <cellStyle name="常规_2007年市级财政收支平衡表_人大资料2017年预算表（定稿） 2" xfId="1723"/>
    <cellStyle name="差_Book2_2015年部门预算编制表格（预算01-03表）（乡镇办）0215" xfId="1724"/>
    <cellStyle name="差_30云南_1_财力性转移支付2010年预算参考数" xfId="1725"/>
    <cellStyle name="差_平邑_2015年部门预算编制表格（预算01-03表）（乡镇办）0215" xfId="1726"/>
    <cellStyle name="好_人员工资和公用经费_2015年部门预算编制表格0305" xfId="1727"/>
    <cellStyle name="差_专项发文_教科文2015年部门预算编制表格（预算01-03表）(教科文股)" xfId="1728"/>
    <cellStyle name="差_34青海_2015年部门预算编制表格（预算01-03表）（经建股）0215" xfId="1729"/>
    <cellStyle name="好_县市旗测算20080508_不含人员经费系数_2015年部门预算编制表格（预算01-03表）（经建股）0215" xfId="1730"/>
    <cellStyle name="差_行政(燃修费)_2015年部门预算编制表格（农财股）0215" xfId="1731"/>
    <cellStyle name="好_行政公检法测算_不含人员经费系数_财力性转移支付2010年预算参考数_教科文2015年部门预算编制表格（预算01-03表）(教科文股)" xfId="1732"/>
    <cellStyle name="差_2008年支出调整_2015年部门预算编制表格（农财股）0215" xfId="1733"/>
    <cellStyle name="差_12滨州_2015年部门预算编制表格（预算01-03表）（乡镇办）0215" xfId="1734"/>
    <cellStyle name="差_重点民生支出需求测算表社保（农村低保）081112_教科文2015年部门预算编制表格（预算01-03表）(教科文股)" xfId="1735"/>
    <cellStyle name="好_县市旗测算-新科目（20080626）_财力性转移支付2010年预算参考数_2015年部门预算编制表格（预算01-03表）（乡镇办）0215" xfId="1736"/>
    <cellStyle name="差_文体广播事业(按照总人口测算）—20080416_不含人员经费系数_2015年部门预算编制表格（农财股）0215" xfId="1737"/>
    <cellStyle name="差_行政（人员）_县市旗测算-新科目（含人口规模效应）_财力性转移支付2010年预算参考数" xfId="1738"/>
    <cellStyle name="好_不含人员经费系数_财力性转移支付2010年预算参考数" xfId="1739"/>
    <cellStyle name="Accent5 - 40%" xfId="1740"/>
    <cellStyle name="好_1110洱源县_财力性转移支付2010年预算参考数" xfId="1741"/>
    <cellStyle name="差_2006年水利统计指标统计表_财力性转移支付2010年预算参考数_教科文2015年部门预算编制表格（预算01-03表）(教科文股)" xfId="1742"/>
    <cellStyle name="差_行政(燃修费)_民生政策最低支出需求_2015年部门预算编制表格（农财股）0215" xfId="1743"/>
    <cellStyle name="好_行政(燃修费)_民生政策最低支出需求_财力性转移支付2010年预算参考数_2015年部门预算编制表格（预算01-03表）（经建股）0215" xfId="1744"/>
    <cellStyle name="好_行政公检法测算_民生政策最低支出需求_财力性转移支付2010年预算参考数_2015年部门预算编制表格0305" xfId="1745"/>
    <cellStyle name="好_市辖区测算20080510_县市旗测算-新科目（含人口规模效应）_2015年部门预算编制表格（预算01-03表）（乡镇办）0215" xfId="1746"/>
    <cellStyle name="差_11大理" xfId="1747"/>
    <cellStyle name="差_自行调整差异系数顺序_教科文2015年部门预算编制表格（预算01-03表）(教科文股)" xfId="1748"/>
    <cellStyle name="差_行政（人员）_不含人员经费系数_财力性转移支付2010年预算参考数_2015年部门预算编制表格（预算01-03表）（乡镇办）0215" xfId="1749"/>
    <cellStyle name="差_2006年34青海_2015年部门预算编制表格0305" xfId="1750"/>
    <cellStyle name="好_文体广播事业(按照总人口测算）—20080416_不含人员经费系数_财力性转移支付2010年预算参考数_2015年部门预算编制表格（预算01-03表）（经建股）0215" xfId="1751"/>
    <cellStyle name="差_分县成本差异系数_民生政策最低支出需求_2015年部门预算编制表格0305" xfId="1752"/>
    <cellStyle name="好_缺口县区测算（11.13）_2015年部门预算编制表格（预算01-03表）（乡镇办）0215" xfId="1753"/>
    <cellStyle name="差_20河南_财力性转移支付2010年预算参考数_2015年部门预算编制表格（预算01-03表）（经建股）0215" xfId="1754"/>
    <cellStyle name="差_0605石屏县_财力性转移支付2010年预算参考数_2015年部门预算编制表格（农财股）0215" xfId="1755"/>
    <cellStyle name="好_分县成本差异系数_财力性转移支付2010年预算参考数_2015年部门预算编制表格（预算01-03表）（经建股）0215" xfId="1756"/>
    <cellStyle name="差_市辖区测算-新科目（20080626）" xfId="1757"/>
    <cellStyle name="好_2008年预计支出与2007年对比_2015年部门预算编制表格0305" xfId="1758"/>
    <cellStyle name="好_市辖区测算-新科目（20080626）_县市旗测算-新科目（含人口规模效应）_财力性转移支付2010年预算参考数_2015年部门预算编制表格0305" xfId="1759"/>
    <cellStyle name="差_第五部分(才淼、饶永宏）_教科文2015年部门预算编制表格（预算01-03表）(教科文股)" xfId="1760"/>
    <cellStyle name="HEADING2" xfId="1761"/>
    <cellStyle name="好_县区合并测算20080421_民生政策最低支出需求_2015年部门预算编制表格（预算01-03表）（经建股）0215" xfId="1762"/>
    <cellStyle name="差_行政公检法测算_不含人员经费系数_2015年部门预算编制表格（预算01-03表）（乡镇办）0215" xfId="1763"/>
    <cellStyle name="好_其他部门(按照总人口测算）—20080416_县市旗测算-新科目（含人口规模效应）_财力性转移支付2010年预算参考数_2015年部门预算编制表格0305" xfId="1764"/>
    <cellStyle name="好_核定人数对比_2015年部门预算编制表格（农财股）0215" xfId="1765"/>
    <cellStyle name="差_分县成本差异系数_2015年部门预算编制表格（预算01-03表）（经建股）0215" xfId="1766"/>
    <cellStyle name="好_2008年预计支出与2007年对比_2015年部门预算编制表格（农财股）0215" xfId="1767"/>
    <cellStyle name="好_市辖区测算-新科目（20080626）_县市旗测算-新科目（含人口规模效应）_财力性转移支付2010年预算参考数_2015年部门预算编制表格（农财股）0215" xfId="1768"/>
    <cellStyle name="差_00省级(打印)_2015年部门预算编制表格（预算01-03表）（乡镇办）0215_双清区2017年预算表格（含社保基金预算）" xfId="1769"/>
    <cellStyle name="好_县市旗测算20080508_县市旗测算-新科目（含人口规模效应）_财力性转移支付2010年预算参考数_教科文2015年部门预算编制表格（预算01-03表）(教科文股)" xfId="1770"/>
    <cellStyle name="差_09黑龙江_2015年部门预算编制表格（预算01-03表）（经建股）0215" xfId="1771"/>
    <cellStyle name="差_00省级(打印)" xfId="1772"/>
    <cellStyle name="差_县区合并测算20080423(按照各省比重）_不含人员经费系数_教科文2015年部门预算编制表格（预算01-03表）(教科文股)" xfId="1773"/>
    <cellStyle name="好_教育(按照总人口测算）—20080416_2015年部门预算编制表格0305" xfId="1774"/>
    <cellStyle name="好_县市旗测算20080508_县市旗测算-新科目（含人口规模效应）_2015年部门预算编制表格（预算01-03表）（乡镇办）0215" xfId="1775"/>
    <cellStyle name="差_文体广播事业(按照总人口测算）—20080416_县市旗测算-新科目（含人口规模效应）_2015年部门预算编制表格（农财股）0215" xfId="1776"/>
    <cellStyle name="差_行政(燃修费)_不含人员经费系数_财力性转移支付2010年预算参考数_2015年部门预算编制表格（预算01-03表）（经建股）0215" xfId="1777"/>
    <cellStyle name="差_2013年专项追加指标非税登记表1.23" xfId="1778"/>
    <cellStyle name="差_行政(燃修费)_民生政策最低支出需求_财力性转移支付2010年预算参考数_2015年部门预算编制表格（预算01-03表）（经建股）0215" xfId="1779"/>
    <cellStyle name="差_2006年22湖南_财力性转移支付2010年预算参考数_教科文2015年部门预算编制表格（预算01-03表）(教科文股)" xfId="1780"/>
    <cellStyle name="好_2006年全省财力计算表（中央、决算）_教科文2015年部门预算编制表格（预算01-03表）(教科文股)" xfId="1781"/>
    <cellStyle name="ColLevel_0" xfId="1782"/>
    <cellStyle name="差_河南 缺口县区测算(地方填报白)_2015年部门预算编制表格（农财股）0215" xfId="1783"/>
    <cellStyle name="好_1110洱源县_教科文2015年部门预算编制表格（预算01-03表）(教科文股)" xfId="1784"/>
    <cellStyle name="好_教育(按照总人口测算）—20080416_民生政策最低支出需求_2015年部门预算编制表格（预算01-03表）（经建股）0215" xfId="1785"/>
    <cellStyle name="好_县区合并测算20080421_县市旗测算-新科目（含人口规模效应）_2015年部门预算编制表格（预算01-03表）（经建股）0215" xfId="1786"/>
    <cellStyle name="好_核定人数对比_财力性转移支付2010年预算参考数_2015年部门预算编制表格0305" xfId="1787"/>
    <cellStyle name="差_14安徽_教科文2015年部门预算编制表格（预算01-03表）(教科文股)" xfId="1788"/>
    <cellStyle name="好_县市旗测算20080508_县市旗测算-新科目（含人口规模效应）_教科文2015年部门预算编制表格（预算01-03表）(教科文股)" xfId="1789"/>
    <cellStyle name="差_2007年一般预算支出剔除_2015年部门预算编制表格（农财股）0215" xfId="1790"/>
    <cellStyle name="差_12滨州_财力性转移支付2010年预算参考数_2015年部门预算编制表格（预算01-03表）（经建股）0215" xfId="1791"/>
    <cellStyle name="差_县市旗测算-新科目（20080627）_2015年部门预算编制表格0305" xfId="1792"/>
    <cellStyle name="好_2006年28四川_财力性转移支付2010年预算参考数_2015年部门预算编制表格（预算01-03表）（经建股）0215" xfId="1793"/>
    <cellStyle name="好_缺口县区测算(按核定人数)_财力性转移支付2010年预算参考数_2015年部门预算编制表格0305" xfId="1794"/>
    <cellStyle name="差_2008年一般预算支出预计" xfId="1795"/>
    <cellStyle name="好_00省级(打印)_2015年部门预算编制表格（预算01-03表）（经建股）0215" xfId="1796"/>
    <cellStyle name="差_14安徽_财力性转移支付2010年预算参考数_2015年部门预算编制表格（预算01-03表）（经建股）0215" xfId="1797"/>
    <cellStyle name="差_卫生(按照总人口测算）—20080416_2015年部门预算编制表格（农财股）0215" xfId="1798"/>
    <cellStyle name="好_市辖区测算20080510_县市旗测算-新科目（含人口规模效应）_财力性转移支付2010年预算参考数_2015年部门预算编制表格0305" xfId="1799"/>
    <cellStyle name="差_成本差异系数_2015年部门预算编制表格0305" xfId="1800"/>
    <cellStyle name="差_自行调整差异系数顺序_财力性转移支付2010年预算参考数_2015年部门预算编制表格（农财股）0215" xfId="1801"/>
    <cellStyle name="差_2006年33甘肃_2015年部门预算编制表格0305" xfId="1802"/>
    <cellStyle name="好_2007年收支情况及2008年收支预计表(汇总表)_财力性转移支付2010年预算参考数_教科文2015年部门预算编制表格（预算01-03表）(教科文股)" xfId="1803"/>
    <cellStyle name="差_县市旗测算20080508_2015年部门预算编制表格0305" xfId="1804"/>
    <cellStyle name="差_22湖南" xfId="1805"/>
    <cellStyle name="好_其他部门(按照总人口测算）—20080416_不含人员经费系数_财力性转移支付2010年预算参考数_2015年部门预算编制表格（预算01-03表）（经建股）0215" xfId="1806"/>
    <cellStyle name="好_530623_2006年县级财政报表附表" xfId="1807"/>
    <cellStyle name="差_市辖区测算20080510_民生政策最低支出需求_财力性转移支付2010年预算参考数" xfId="1808"/>
    <cellStyle name="好_专项发文_2015年部门预算编制表格0305" xfId="1809"/>
    <cellStyle name="差_行政(燃修费)_不含人员经费系数_财力性转移支付2010年预算参考数" xfId="1810"/>
    <cellStyle name="差_2_2015年部门预算编制表格（预算01-03表）（乡镇办）0215" xfId="1811"/>
    <cellStyle name="差_2006年27重庆_2015年部门预算编制表格（农财股）0215" xfId="1812"/>
    <cellStyle name="差_县市旗测算20080508_不含人员经费系数_财力性转移支付2010年预算参考数" xfId="1813"/>
    <cellStyle name="差_1_双清区2017年预算表格（含社保基金预算）" xfId="1814"/>
    <cellStyle name="差_卫生(按照总人口测算）—20080416_民生政策最低支出需求_2015年部门预算编制表格（预算01-03表）（乡镇办）0215" xfId="1815"/>
    <cellStyle name="差_2006年全省财力计算表（中央、决算）" xfId="1816"/>
    <cellStyle name="好_0605石屏县_2015年部门预算编制表格（预算01-03表）（乡镇办）0215" xfId="1817"/>
    <cellStyle name="差_教育(按照总人口测算）—20080416_县市旗测算-新科目（含人口规模效应）_财力性转移支付2010年预算参考数_2015年部门预算编制表格0305" xfId="1818"/>
    <cellStyle name="差_核定人数下发表" xfId="1819"/>
    <cellStyle name="好_人员工资和公用经费_财力性转移支付2010年预算参考数_2015年部门预算编制表格（农财股）0215" xfId="1820"/>
    <cellStyle name="差_行政(燃修费)_2015年部门预算编制表格0305" xfId="1821"/>
    <cellStyle name="差_2006年27重庆_2015年部门预算编制表格（预算01-03表）（乡镇办）0215" xfId="1822"/>
    <cellStyle name="好_市辖区测算-新科目（20080626）_财力性转移支付2010年预算参考数_2015年部门预算编制表格（预算01-03表）（经建股）0215" xfId="1823"/>
    <cellStyle name="差_县区合并测算20080423(按照各省比重）_民生政策最低支出需求_财力性转移支付2010年预算参考数_2015年部门预算编制表格（农财股）0215" xfId="1824"/>
    <cellStyle name="好_2006年27重庆_财力性转移支付2010年预算参考数_2015年部门预算编制表格0305" xfId="1825"/>
    <cellStyle name="差_0502通海县_2015年部门预算编制表格（预算01-03表）（乡镇办）0215_双清区2017年预算表格（含社保基金预算）" xfId="1826"/>
    <cellStyle name="差_缺口县区测算(按核定人数)" xfId="1827"/>
    <cellStyle name="差_县市旗测算-新科目（20080627）_不含人员经费系数_教科文2015年部门预算编制表格（预算01-03表）(教科文股)" xfId="1828"/>
    <cellStyle name="差_市辖区测算-新科目（20080626）_不含人员经费系数_财力性转移支付2010年预算参考数_2015年部门预算编制表格（预算01-03表）（经建股）0215" xfId="1829"/>
    <cellStyle name="好_2008年支出调整_2015年部门预算编制表格（预算01-03表）（经建股）0215" xfId="1830"/>
    <cellStyle name="好_卫生部门_2015年部门预算编制表格0305" xfId="1831"/>
    <cellStyle name="差_缺口县区测算(按2007支出增长25%测算)" xfId="1832"/>
    <cellStyle name="HEADING1" xfId="1833"/>
    <cellStyle name="好_同德_2015年部门预算编制表格（农财股）0215" xfId="1834"/>
    <cellStyle name="好_Book2_财力性转移支付2010年预算参考数" xfId="1835"/>
    <cellStyle name="差_市辖区测算20080510_不含人员经费系数_2015年部门预算编制表格0305" xfId="1836"/>
    <cellStyle name="差_其他部门(按照总人口测算）—20080416_不含人员经费系数_2015年部门预算编制表格0305" xfId="1837"/>
    <cellStyle name="好_行政（人员）_财力性转移支付2010年预算参考数_2015年部门预算编制表格（农财股）0215" xfId="1838"/>
    <cellStyle name="好_行政（人员）_不含人员经费系数_财力性转移支付2010年预算参考数_2015年部门预算编制表格（预算01-03表）（乡镇办）0215" xfId="1839"/>
    <cellStyle name="差_2006年33甘肃_2015年部门预算编制表格（预算01-03表）（乡镇办）0215" xfId="1840"/>
    <cellStyle name="差_2_财力性转移支付2010年预算参考数_2015年部门预算编制表格（农财股）0215" xfId="1841"/>
    <cellStyle name="好_汇总表4_财力性转移支付2010年预算参考数_教科文2015年部门预算编制表格（预算01-03表）(教科文股)" xfId="1842"/>
    <cellStyle name="好_2006年33甘肃_2015年部门预算编制表格0305" xfId="1843"/>
    <cellStyle name="差_分县成本差异系数_财力性转移支付2010年预算参考数_2015年部门预算编制表格（预算01-03表）（乡镇办）0215" xfId="1844"/>
    <cellStyle name="差_农林水和城市维护标准支出20080505－县区合计_民生政策最低支出需求_2015年部门预算编制表格（农财股）0215" xfId="1845"/>
    <cellStyle name="差_卫生(按照总人口测算）—20080416_县市旗测算-新科目（含人口规模效应）_财力性转移支付2010年预算参考数_2015年部门预算编制表格（农财股）0215" xfId="1846"/>
    <cellStyle name="差_测算结果" xfId="1847"/>
    <cellStyle name="好_同德_财力性转移支付2010年预算参考数" xfId="1848"/>
    <cellStyle name="差_34青海_1_财力性转移支付2010年预算参考数_2015年部门预算编制表格0305" xfId="1849"/>
    <cellStyle name="差_测算结果_2015年部门预算编制表格（农财股）0215" xfId="1850"/>
    <cellStyle name="好_县市旗测算-新科目（20080626）" xfId="1851"/>
    <cellStyle name="好_不含人员经费系数_2015年部门预算编制表格（预算01-03表）（乡镇办）0215" xfId="1852"/>
    <cellStyle name="差_2008年支出调整" xfId="1853"/>
    <cellStyle name="差_0502通海县_教科文2015年部门预算编制表格（预算01-03表）(教科文股)_双清区2017年预算表格（含社保基金预算）" xfId="1854"/>
    <cellStyle name="差_2008计算资料（8月5）_2015年部门预算编制表格（预算01-03表）（乡镇办）0215" xfId="1855"/>
    <cellStyle name="差_33甘肃_2015年部门预算编制表格（农财股）0215" xfId="1856"/>
    <cellStyle name="差_其他部门(按照总人口测算）—20080416_县市旗测算-新科目（含人口规模效应）" xfId="1857"/>
    <cellStyle name="好_11大理_财力性转移支付2010年预算参考数_2015年部门预算编制表格0305" xfId="1858"/>
    <cellStyle name="差_Book1_财力性转移支付2010年预算参考数" xfId="1859"/>
    <cellStyle name="好_2007年一般预算支出剔除_财力性转移支付2010年预算参考数_2015年部门预算编制表格（农财股）0215" xfId="1860"/>
    <cellStyle name="差_27重庆_2015年部门预算编制表格（农财股）0215" xfId="1861"/>
    <cellStyle name="好_2007年一般预算支出剔除_2015年部门预算编制表格（预算01-03表）（乡镇办）0215" xfId="1862"/>
    <cellStyle name="好_检验表_2015年部门预算编制表格（预算01-03表）（经建股）0215" xfId="1863"/>
    <cellStyle name="差_一般预算支出口径剔除表_财力性转移支付2010年预算参考数_2015年部门预算编制表格（预算01-03表）（乡镇办）0215" xfId="1864"/>
    <cellStyle name="差_22湖南_财力性转移支付2010年预算参考数_2015年部门预算编制表格0305" xfId="1865"/>
    <cellStyle name="差_卫生(按照总人口测算）—20080416_2015年部门预算编制表格0305" xfId="1866"/>
    <cellStyle name="好_县区合并测算20080421_教科文2015年部门预算编制表格（预算01-03表）(教科文股)" xfId="1867"/>
    <cellStyle name="差_03昭通_2015年部门预算编制表格0305" xfId="1868"/>
    <cellStyle name="差_2012年县级基本财力保障机制测算数据20120526旧转移支付系数_教科文2015年部门预算编制表格（预算01-03表）(教科文股)" xfId="1869"/>
    <cellStyle name="差_分县成本差异系数_2015年部门预算编制表格（预算01-03表）（乡镇办）0215" xfId="1870"/>
    <cellStyle name="好_缺口县区测算(财政部标准)_财力性转移支付2010年预算参考数_2015年部门预算编制表格0305" xfId="1871"/>
    <cellStyle name="好_县区合并测算20080423(按照各省比重）_民生政策最低支出需求_财力性转移支付2010年预算参考数_教科文2015年部门预算编制表格（预算01-03表）(教科文股)" xfId="1872"/>
    <cellStyle name="差_县区合并测算20080423(按照各省比重）_教科文2015年部门预算编制表格（预算01-03表）(教科文股)" xfId="1873"/>
    <cellStyle name="好_行政(燃修费)" xfId="1874"/>
    <cellStyle name="Accent4 - 60%" xfId="1875"/>
    <cellStyle name="差_文体广播事业(按照总人口测算）—20080416_不含人员经费系数_2015年部门预算编制表格（预算01-03表）（乡镇办）0215" xfId="1876"/>
    <cellStyle name="好_检验表（调整后）" xfId="1877"/>
    <cellStyle name="好_11大理_教科文2015年部门预算编制表格（预算01-03表）(教科文股)" xfId="1878"/>
    <cellStyle name="好_财力差异计算表(不含非农业区)_2015年部门预算编制表格（预算01-03表）（乡镇办）0215" xfId="1879"/>
    <cellStyle name="好_县市旗测算-新科目（20080627）_财力性转移支付2010年预算参考数_2015年部门预算编制表格（预算01-03表）（乡镇办）0215" xfId="1880"/>
    <cellStyle name="好_不含人员经费系数" xfId="1881"/>
    <cellStyle name="差_2006年30云南_2015年部门预算编制表格（预算01-03表）（经建股）0215" xfId="1882"/>
    <cellStyle name="好_汇总_财力性转移支付2010年预算参考数" xfId="1883"/>
    <cellStyle name="差_核定人数下发表_2015年部门预算编制表格（预算01-03表）（经建股）0215" xfId="1884"/>
    <cellStyle name="差_第一部分：综合全_教科文2015年部门预算编制表格（预算01-03表）(教科文股)" xfId="1885"/>
    <cellStyle name="差_2006年28四川_财力性转移支付2010年预算参考数_教科文2015年部门预算编制表格（预算01-03表）(教科文股)" xfId="1886"/>
    <cellStyle name="好_县市旗测算-新科目（20080627）_民生政策最低支出需求_财力性转移支付2010年预算参考数_2015年部门预算编制表格（农财股）0215" xfId="1887"/>
    <cellStyle name="差_市辖区测算-新科目（20080626）_县市旗测算-新科目（含人口规模效应）_2015年部门预算编制表格0305" xfId="1888"/>
    <cellStyle name="好_2006年28四川_2015年部门预算编制表格0305" xfId="1889"/>
    <cellStyle name="差_Book1_财力性转移支付2010年预算参考数_2015年部门预算编制表格（预算01-03表）（经建股）0215" xfId="1890"/>
    <cellStyle name="差_30云南_2015年部门预算编制表格（农财股）0215" xfId="1891"/>
    <cellStyle name="好_人员工资和公用经费_财力性转移支付2010年预算参考数_教科文2015年部门预算编制表格（预算01-03表）(教科文股)" xfId="1892"/>
    <cellStyle name="差_测算结果汇总_2015年部门预算编制表格（农财股）0215" xfId="1893"/>
    <cellStyle name="差_33甘肃_教科文2015年部门预算编制表格（预算01-03表）(教科文股)" xfId="1894"/>
    <cellStyle name="差_0605石屏县_2015年部门预算编制表格0305" xfId="1895"/>
    <cellStyle name="好_缺口县区测算(按核定人数)_财力性转移支付2010年预算参考数_2015年部门预算编制表格（预算01-03表）（乡镇办）0215" xfId="1896"/>
    <cellStyle name="差_市辖区测算20080510_民生政策最低支出需求_财力性转移支付2010年预算参考数_2015年部门预算编制表格（预算01-03表）（经建股）0215" xfId="1897"/>
    <cellStyle name="好_1_2015年部门预算编制表格（农财股）0215" xfId="1898"/>
    <cellStyle name="差_28四川_财力性转移支付2010年预算参考数" xfId="1899"/>
    <cellStyle name="差_2008年支出调整_2015年部门预算编制表格（预算01-03表）（乡镇办）0215" xfId="1900"/>
    <cellStyle name="好_卫生部门_财力性转移支付2010年预算参考数_教科文2015年部门预算编制表格（预算01-03表）(教科文股)" xfId="1901"/>
    <cellStyle name="好_教育(按照总人口测算）—20080416_不含人员经费系数_2015年部门预算编制表格（预算01-03表）（经建股）0215" xfId="1902"/>
    <cellStyle name="差_市辖区测算-新科目（20080626）_民生政策最低支出需求_财力性转移支付2010年预算参考数_2015年部门预算编制表格（农财股）0215" xfId="1903"/>
    <cellStyle name="好_市辖区测算20080510_民生政策最低支出需求_2015年部门预算编制表格（农财股）0215" xfId="1904"/>
    <cellStyle name="差_县市旗测算-新科目（20080626）_不含人员经费系数_财力性转移支付2010年预算参考数_教科文2015年部门预算编制表格（预算01-03表）(教科文股)" xfId="1905"/>
    <cellStyle name="好_缺口县区测算(财政部标准)_2015年部门预算编制表格（预算01-03表）（乡镇办）0215" xfId="1906"/>
    <cellStyle name="好_测算结果汇总_财力性转移支付2010年预算参考数_2015年部门预算编制表格（预算01-03表）（乡镇办）0215" xfId="1907"/>
    <cellStyle name="差_03昭通_2015年部门预算编制表格（预算01-03表）（经建股）0215_双清区2017年预算表格（含社保基金预算）" xfId="1908"/>
    <cellStyle name="好_不含人员经费系数_财力性转移支付2010年预算参考数_2015年部门预算编制表格（预算01-03表）（经建股）0215" xfId="1909"/>
    <cellStyle name="差_14安徽_财力性转移支付2010年预算参考数_教科文2015年部门预算编制表格（预算01-03表）(教科文股)" xfId="1910"/>
    <cellStyle name="好_教育(按照总人口测算）—20080416_财力性转移支付2010年预算参考数" xfId="1911"/>
    <cellStyle name="好_00省级(打印)_教科文2015年部门预算编制表格（预算01-03表）(教科文股)" xfId="1912"/>
    <cellStyle name="差_河南 缺口县区测算(地方填报)_2015年部门预算编制表格（预算01-03表）（乡镇办）0215" xfId="1913"/>
    <cellStyle name="差_市辖区测算20080510_不含人员经费系数_财力性转移支付2010年预算参考数_教科文2015年部门预算编制表格（预算01-03表）(教科文股)" xfId="1914"/>
    <cellStyle name="好_Book2_财力性转移支付2010年预算参考数_教科文2015年部门预算编制表格（预算01-03表）(教科文股)" xfId="1915"/>
    <cellStyle name="Accent2_2006年33甘肃" xfId="1916"/>
    <cellStyle name="差_gdp_2015年部门预算编制表格（预算01-03表）（乡镇办）0215" xfId="1917"/>
    <cellStyle name="好_汇总-县级财政报表附表_2015年部门预算编制表格（预算01-03表）（乡镇办）0215" xfId="1918"/>
    <cellStyle name="好_县市旗测算20080508" xfId="1919"/>
    <cellStyle name="差_人员工资和公用经费2_教科文2015年部门预算编制表格（预算01-03表）(教科文股)" xfId="1920"/>
    <cellStyle name="差_行政公检法测算_不含人员经费系数_2015年部门预算编制表格（预算01-03表）（经建股）0215" xfId="1921"/>
    <cellStyle name="百分比 2" xfId="1922"/>
    <cellStyle name="差_云南省2008年转移支付测算——州市本级考核部分及政策性测算_2015年部门预算编制表格（预算01-03表）（经建股）0215" xfId="1923"/>
    <cellStyle name="好_行政公检法测算_不含人员经费系数_财力性转移支付2010年预算参考数_2015年部门预算编制表格（预算01-03表）（乡镇办）0215" xfId="1924"/>
    <cellStyle name="差_测算结果_教科文2015年部门预算编制表格（预算01-03表）(教科文股)" xfId="1925"/>
    <cellStyle name="差_2007年收支情况及2008年收支预计表(汇总表)_财力性转移支付2010年预算参考数_2015年部门预算编制表格（农财股）0215" xfId="1926"/>
    <cellStyle name="好_卫生(按照总人口测算）—20080416_县市旗测算-新科目（含人口规模效应）_教科文2015年部门预算编制表格（预算01-03表）(教科文股)" xfId="1927"/>
    <cellStyle name="差_行政公检法测算_县市旗测算-新科目（含人口规模效应）_2015年部门预算编制表格0305" xfId="1928"/>
    <cellStyle name="好_其他部门(按照总人口测算）—20080416_民生政策最低支出需求_2015年部门预算编制表格（农财股）0215" xfId="1929"/>
    <cellStyle name="好_人员工资和公用经费2_财力性转移支付2010年预算参考数_2015年部门预算编制表格0305" xfId="1930"/>
    <cellStyle name="好_gdp" xfId="1931"/>
    <cellStyle name="差_缺口县区测算(按核定人数)_2015年部门预算编制表格0305" xfId="1932"/>
    <cellStyle name="钎霖_4岿角利" xfId="1933"/>
    <cellStyle name="差_县区合并测算20080421_民生政策最低支出需求_财力性转移支付2010年预算参考数" xfId="1934"/>
    <cellStyle name="好_M01-2(州市补助收入)_2015年部门预算编制表格（预算01-03表）（经建股）0215" xfId="1935"/>
    <cellStyle name="好_县区合并测算20080421_民生政策最低支出需求_2015年部门预算编制表格（预算01-03表）（乡镇办）0215" xfId="1936"/>
    <cellStyle name="好_行政公检法测算_民生政策最低支出需求_2015年部门预算编制表格（农财股）0215" xfId="1937"/>
    <cellStyle name="差_民生政策最低支出需求_2015年部门预算编制表格（预算01-03表）（经建股）0215" xfId="1938"/>
    <cellStyle name="差_其他部门(按照总人口测算）—20080416_不含人员经费系数_2015年部门预算编制表格（预算01-03表）（经建股）0215" xfId="1939"/>
    <cellStyle name="好_行政（人员）_财力性转移支付2010年预算参考数_2015年部门预算编制表格（预算01-03表）（乡镇办）0215" xfId="1940"/>
    <cellStyle name="Accent4" xfId="1941"/>
    <cellStyle name="差_县区合并测算20080423(按照各省比重）_2015年部门预算编制表格（预算01-03表）（经建股）0215" xfId="1942"/>
    <cellStyle name="差_农林水和城市维护标准支出20080505－县区合计_2015年部门预算编制表格（预算01-03表）（经建股）0215" xfId="1943"/>
    <cellStyle name="好_不含人员经费系数_2015年部门预算编制表格0305" xfId="1944"/>
    <cellStyle name="好_0502通海县_2015年部门预算编制表格（农财股）0215" xfId="1945"/>
    <cellStyle name="好_卫生部门_财力性转移支付2010年预算参考数_2015年部门预算编制表格（预算01-03表）（乡镇办）0215" xfId="1946"/>
    <cellStyle name="差_附表_财力性转移支付2010年预算参考数_2015年部门预算编制表格（农财股）0215" xfId="1947"/>
    <cellStyle name="差_成本差异系数_财力性转移支付2010年预算参考数_2015年部门预算编制表格0305" xfId="1948"/>
    <cellStyle name="差_文体广播事业(按照总人口测算）—20080416_县市旗测算-新科目（含人口规模效应）_财力性转移支付2010年预算参考数_2015年部门预算编制表格（预算01-03表）（经建股）0215" xfId="1949"/>
    <cellStyle name="好_县市旗测算-新科目（20080627）_县市旗测算-新科目（含人口规模效应）_财力性转移支付2010年预算参考数_2015年部门预算编制表格（预算01-03表）（乡镇办）0215" xfId="1950"/>
    <cellStyle name="好_其他部门(按照总人口测算）—20080416_民生政策最低支出需求" xfId="1951"/>
    <cellStyle name="差_重点民生支出需求测算表社保（农村低保）081112_2015年部门预算编制表格（农财股）0215" xfId="1952"/>
    <cellStyle name="好_其他部门(按照总人口测算）—20080416_不含人员经费系数_教科文2015年部门预算编制表格（预算01-03表）(教科文股)" xfId="1953"/>
    <cellStyle name="差_缺口县区测算_财力性转移支付2010年预算参考数_2015年部门预算编制表格0305" xfId="1954"/>
    <cellStyle name="好_2007年一般预算支出剔除_2015年部门预算编制表格0305" xfId="1955"/>
    <cellStyle name="Percent [2]" xfId="1956"/>
    <cellStyle name="好_缺口县区测算(按核定人数)_教科文2015年部门预算编制表格（预算01-03表）(教科文股)" xfId="1957"/>
    <cellStyle name="好_行政公检法测算_财力性转移支付2010年预算参考数_2015年部门预算编制表格（农财股）0215" xfId="1958"/>
    <cellStyle name="差_27重庆_教科文2015年部门预算编制表格（预算01-03表）(教科文股)" xfId="1959"/>
    <cellStyle name="好_2007年一般预算支出剔除_财力性转移支付2010年预算参考数_教科文2015年部门预算编制表格（预算01-03表）(教科文股)" xfId="1960"/>
    <cellStyle name="差_0502通海县_2015年部门预算编制表格0305" xfId="1961"/>
    <cellStyle name="好_教育(按照总人口测算）—20080416_不含人员经费系数_财力性转移支付2010年预算参考数_2015年部门预算编制表格0305" xfId="1962"/>
    <cellStyle name="差_2006年水利统计指标统计表_教科文2015年部门预算编制表格（预算01-03表）(教科文股)" xfId="1963"/>
    <cellStyle name="常规_市本级企业养老保险08年预算" xfId="1964"/>
    <cellStyle name="好_测算结果_财力性转移支付2010年预算参考数_教科文2015年部门预算编制表格（预算01-03表）(教科文股)" xfId="1965"/>
    <cellStyle name="好_其他部门(按照总人口测算）—20080416_县市旗测算-新科目（含人口规模效应）_财力性转移支付2010年预算参考数_教科文2015年部门预算编制表格（预算01-03表）(教科文股)" xfId="1966"/>
    <cellStyle name="好_文体广播事业(按照总人口测算）—20080416_县市旗测算-新科目（含人口规模效应）_财力性转移支付2010年预算参考数_2015年部门预算编制表格（预算01-03表）（经建股）0215" xfId="1967"/>
    <cellStyle name="差_2006年28四川" xfId="1968"/>
    <cellStyle name="好_2007年收支情况及2008年收支预计表(汇总表)_财力性转移支付2010年预算参考数" xfId="1969"/>
    <cellStyle name="归盒啦_95" xfId="1970"/>
    <cellStyle name="好_城建部门_教科文2015年部门预算编制表格（预算01-03表）(教科文股)" xfId="1971"/>
    <cellStyle name="差_行政(燃修费)_财力性转移支付2010年预算参考数_2015年部门预算编制表格（预算01-03表）（经建股）0215" xfId="1972"/>
    <cellStyle name="好_2006年27重庆_财力性转移支付2010年预算参考数_2015年部门预算编制表格（预算01-03表）（乡镇办）0215" xfId="1973"/>
    <cellStyle name="好_gdp_教科文2015年部门预算编制表格（预算01-03表）(教科文股)" xfId="1974"/>
    <cellStyle name="好_市辖区测算20080510_2015年部门预算编制表格0305" xfId="1975"/>
    <cellStyle name="差_河南 缺口县区测算(地方填报)_财力性转移支付2010年预算参考数" xfId="1976"/>
    <cellStyle name="好_分县成本差异系数_不含人员经费系数_2015年部门预算编制表格（农财股）0215" xfId="1977"/>
    <cellStyle name="差_专项发文_2015年部门预算编制表格（农财股）0215" xfId="1978"/>
    <cellStyle name="差_市辖区测算20080510_不含人员经费系数_财力性转移支付2010年预算参考数_2015年部门预算编制表格（预算01-03表）（乡镇办）0215" xfId="1979"/>
    <cellStyle name="好_人员工资和公用经费2_财力性转移支付2010年预算参考数_2015年部门预算编制表格（预算01-03表）（经建股）0215" xfId="1980"/>
    <cellStyle name="好_危改资金测算_财力性转移支付2010年预算参考数_2015年部门预算编制表格（农财股）0215" xfId="1981"/>
    <cellStyle name="好_卫生(按照总人口测算）—20080416_县市旗测算-新科目（含人口规模效应）_财力性转移支付2010年预算参考数_2015年部门预算编制表格（预算01-03表）（经建股）0215" xfId="1982"/>
    <cellStyle name="差_2006年34青海_财力性转移支付2010年预算参考数_2015年部门预算编制表格（预算01-03表）（经建股）0215" xfId="1983"/>
    <cellStyle name="差_分县成本差异系数_不含人员经费系数_财力性转移支付2010年预算参考数_2015年部门预算编制表格（预算01-03表）（乡镇办）0215" xfId="1984"/>
    <cellStyle name="好_缺口县区测算（11.13）_财力性转移支付2010年预算参考数_2015年部门预算编制表格0305" xfId="1985"/>
    <cellStyle name="Accent4 - 20%" xfId="1986"/>
    <cellStyle name="差_核定人数下发表_2015年部门预算编制表格（预算01-03表）（乡镇办）0215" xfId="1987"/>
    <cellStyle name="差_核定人数下发表_财力性转移支付2010年预算参考数_2015年部门预算编制表格（农财股）0215" xfId="1988"/>
    <cellStyle name="差_县区合并测算20080423(按照各省比重）_民生政策最低支出需求_财力性转移支付2010年预算参考数_教科文2015年部门预算编制表格（预算01-03表）(教科文股)" xfId="1989"/>
    <cellStyle name="差_2007年收支情况及2008年收支预计表(汇总表)_2015年部门预算编制表格（预算01-03表）（乡镇办）0215" xfId="1990"/>
    <cellStyle name="好_22湖南_2015年部门预算编制表格（预算01-03表）（乡镇办）0215" xfId="1991"/>
    <cellStyle name="好_县市旗测算-新科目（20080627）_财力性转移支付2010年预算参考数_教科文2015年部门预算编制表格（预算01-03表）(教科文股)" xfId="1992"/>
    <cellStyle name="好_财力差异计算表(不含非农业区)_教科文2015年部门预算编制表格（预算01-03表）(教科文股)" xfId="1993"/>
    <cellStyle name="常规 3 2" xfId="1994"/>
    <cellStyle name="差_文体广播事业(按照总人口测算）—20080416_县市旗测算-新科目（含人口规模效应）_2015年部门预算编制表格（预算01-03表）（经建股）0215" xfId="1995"/>
    <cellStyle name="好_11大理_2015年部门预算编制表格（农财股）0215" xfId="1996"/>
    <cellStyle name="差_2012年部分市县项目资金（分市县发）_教科文2015年部门预算编制表格（预算01-03表）(教科文股)" xfId="1997"/>
    <cellStyle name="好_山东省民生支出标准_财力性转移支付2010年预算参考数_教科文2015年部门预算编制表格（预算01-03表）(教科文股)" xfId="1998"/>
    <cellStyle name="差_第五部分(才淼、饶永宏）_2015年部门预算编制表格0305" xfId="1999"/>
    <cellStyle name="好_其他部门(按照总人口测算）—20080416_民生政策最低支出需求_财力性转移支付2010年预算参考数_教科文2015年部门预算编制表格（预算01-03表）(教科文股)" xfId="2000"/>
    <cellStyle name="差_分县成本差异系数_不含人员经费系数_财力性转移支付2010年预算参考数_教科文2015年部门预算编制表格（预算01-03表）(教科文股)" xfId="2001"/>
    <cellStyle name="差_1_财力性转移支付2010年预算参考数_2015年部门预算编制表格（预算01-03表）（乡镇办）0215" xfId="2002"/>
    <cellStyle name="好_教育(按照总人口测算）—20080416_县市旗测算-新科目（含人口规模效应）_2015年部门预算编制表格0305" xfId="2003"/>
    <cellStyle name="差_行政(燃修费)_县市旗测算-新科目（含人口规模效应）_2015年部门预算编制表格（农财股）0215" xfId="2004"/>
    <cellStyle name="好_河南 缺口县区测算(地方填报)_2015年部门预算编制表格（预算01-03表）（乡镇办）0215" xfId="2005"/>
    <cellStyle name="好_27重庆_2015年部门预算编制表格0305" xfId="2006"/>
    <cellStyle name="好_文体广播事业(按照总人口测算）—20080416_2015年部门预算编制表格0305" xfId="2007"/>
    <cellStyle name="差_2015年部门预算编制表格（预算01-03表）（经建股）0215" xfId="2008"/>
    <cellStyle name="好_其他部门(按照总人口测算）—20080416_县市旗测算-新科目（含人口规模效应）_财力性转移支付2010年预算参考数_2015年部门预算编制表格（预算01-03表）（乡镇办）0215" xfId="2009"/>
    <cellStyle name="好_市辖区测算20080510_财力性转移支付2010年预算参考数_2015年部门预算编制表格（预算01-03表）（经建股）0215" xfId="2010"/>
    <cellStyle name="差_2007年一般预算支出剔除_财力性转移支付2010年预算参考数_教科文2015年部门预算编制表格（预算01-03表）(教科文股)" xfId="2011"/>
    <cellStyle name="差_县市旗测算-新科目（20080626）_民生政策最低支出需求" xfId="2012"/>
    <cellStyle name="差_2_2015年部门预算编制表格（预算01-03表）（经建股）0215" xfId="2013"/>
    <cellStyle name="好_测算结果汇总_2015年部门预算编制表格0305" xfId="2014"/>
    <cellStyle name="差_河南 缺口县区测算(地方填报白)_财力性转移支付2010年预算参考数_2015年部门预算编制表格（农财股）0215" xfId="2015"/>
    <cellStyle name="好_市辖区测算-新科目（20080626）_民生政策最低支出需求_2015年部门预算编制表格（农财股）0215" xfId="2016"/>
    <cellStyle name="差_市辖区测算20080510_县市旗测算-新科目（含人口规模效应）_2015年部门预算编制表格0305" xfId="2017"/>
    <cellStyle name="好_县区合并测算20080423(按照各省比重）_县市旗测算-新科目（含人口规模效应）_2015年部门预算编制表格（农财股）0215" xfId="2018"/>
    <cellStyle name="差_行政（人员）_民生政策最低支出需求" xfId="2019"/>
    <cellStyle name="差_人员工资和公用经费2_2015年部门预算编制表格（预算01-03表）（乡镇办）0215" xfId="2020"/>
    <cellStyle name="差_行政公检法测算_县市旗测算-新科目（含人口规模效应）_财力性转移支付2010年预算参考数_2015年部门预算编制表格0305" xfId="2021"/>
    <cellStyle name="好_民生政策最低支出需求_2015年部门预算编制表格（预算01-03表）（经建股）0215" xfId="2022"/>
    <cellStyle name="好_2006年27重庆_财力性转移支付2010年预算参考数_2015年部门预算编制表格（农财股）0215" xfId="2023"/>
    <cellStyle name="Accent6 - 40%" xfId="2024"/>
    <cellStyle name="差_市辖区测算-新科目（20080626）_不含人员经费系数" xfId="2025"/>
    <cellStyle name="好_缺口县区测算（11.13）_财力性转移支付2010年预算参考数_教科文2015年部门预算编制表格（预算01-03表）(教科文股)" xfId="2026"/>
    <cellStyle name="差_2007年一般预算支出剔除_2015年部门预算编制表格（预算01-03表）（经建股）0215" xfId="2027"/>
    <cellStyle name="好_检验表（调整后）_2015年部门预算编制表格0305" xfId="2028"/>
    <cellStyle name="差_12滨州_2015年部门预算编制表格0305" xfId="2029"/>
    <cellStyle name="好_27重庆_2015年部门预算编制表格（农财股）0215" xfId="2030"/>
    <cellStyle name="差_县市旗测算20080508_财力性转移支付2010年预算参考数" xfId="2031"/>
    <cellStyle name="好_5334_2006年迪庆县级财政报表附表_2015年部门预算编制表格0305" xfId="2032"/>
    <cellStyle name="差_其他部门(按照总人口测算）—20080416_不含人员经费系数_财力性转移支付2010年预算参考数_教科文2015年部门预算编制表格（预算01-03表）(教科文股)" xfId="2033"/>
    <cellStyle name="差_市辖区测算-新科目（20080626）_县市旗测算-新科目（含人口规模效应）_财力性转移支付2010年预算参考数_2015年部门预算编制表格0305" xfId="2034"/>
    <cellStyle name="好_农林水和城市维护标准支出20080505－县区合计_县市旗测算-新科目（含人口规模效应）_2015年部门预算编制表格0305" xfId="2035"/>
    <cellStyle name="差_教育(按照总人口测算）—20080416_不含人员经费系数_2015年部门预算编制表格（预算01-03表）（乡镇办）0215" xfId="2036"/>
    <cellStyle name="差_同德_财力性转移支付2010年预算参考数_2015年部门预算编制表格（农财股）0215" xfId="2037"/>
    <cellStyle name="好_汇总表_财力性转移支付2010年预算参考数" xfId="2038"/>
    <cellStyle name="差_2006年22湖南_2015年部门预算编制表格（预算01-03表）（乡镇办）0215" xfId="2039"/>
    <cellStyle name="差_34青海_1_财力性转移支付2010年预算参考数_教科文2015年部门预算编制表格（预算01-03表）(教科文股)" xfId="2040"/>
    <cellStyle name="好_教育(按照总人口测算）—20080416_民生政策最低支出需求_2015年部门预算编制表格（农财股）0215" xfId="2041"/>
    <cellStyle name="差_行政公检法测算_财力性转移支付2010年预算参考数_教科文2015年部门预算编制表格（预算01-03表）(教科文股)" xfId="2042"/>
    <cellStyle name="好_县市旗测算-新科目（20080627）_民生政策最低支出需求_2015年部门预算编制表格（预算01-03表）（经建股）0215" xfId="2043"/>
    <cellStyle name="差_34青海_财力性转移支付2010年预算参考数_2015年部门预算编制表格（农财股）0215" xfId="2044"/>
    <cellStyle name="好_县市旗测算20080508_不含人员经费系数_财力性转移支付2010年预算参考数_2015年部门预算编制表格（农财股）0215" xfId="2045"/>
    <cellStyle name="差_2_财力性转移支付2010年预算参考数_2015年部门预算编制表格0305" xfId="2046"/>
    <cellStyle name="差_27重庆_财力性转移支付2010年预算参考数_教科文2015年部门预算编制表格（预算01-03表）(教科文股)" xfId="2047"/>
    <cellStyle name="差_缺口县区测算（11.13）_教科文2015年部门预算编制表格（预算01-03表）(教科文股)" xfId="2048"/>
    <cellStyle name="差_卫生(按照总人口测算）—20080416_财力性转移支付2010年预算参考数" xfId="2049"/>
    <cellStyle name="好_Book2_2015年部门预算编制表格（预算01-03表）（乡镇办）0215" xfId="2050"/>
    <cellStyle name="差_2013年专项追加指标非税登记表1214" xfId="2051"/>
    <cellStyle name="好_2_财力性转移支付2010年预算参考数" xfId="2052"/>
    <cellStyle name="差_市辖区测算-新科目（20080626）_民生政策最低支出需求_财力性转移支付2010年预算参考数" xfId="2053"/>
    <cellStyle name="差_危改资金测算_财力性转移支付2010年预算参考数_2015年部门预算编制表格（预算01-03表）（经建股）0215" xfId="2054"/>
    <cellStyle name="差_农林水和城市维护标准支出20080505－县区合计_2015年部门预算编制表格0305" xfId="2055"/>
    <cellStyle name="好_县市旗测算-新科目（20080626）_县市旗测算-新科目（含人口规模效应）_财力性转移支付2010年预算参考数" xfId="2056"/>
    <cellStyle name="差_青海 缺口县区测算(地方填报)_2015年部门预算编制表格（预算01-03表）（乡镇办）0215" xfId="2057"/>
    <cellStyle name="差_2007年一般预算支出剔除" xfId="2058"/>
    <cellStyle name="好_汇总表4_财力性转移支付2010年预算参考数" xfId="2059"/>
    <cellStyle name="好_附表_财力性转移支付2010年预算参考数_2015年部门预算编制表格（农财股）0215" xfId="2060"/>
    <cellStyle name="好_行政公检法测算_2015年部门预算编制表格（预算01-03表）（经建股）0215" xfId="2061"/>
    <cellStyle name="差_11大理_财力性转移支付2010年预算参考数" xfId="2062"/>
    <cellStyle name="差_缺口县区测算_2015年部门预算编制表格（农财股）0215" xfId="2063"/>
    <cellStyle name="好_2008年一般预算支出预计" xfId="2064"/>
    <cellStyle name="好_总人口_2015年部门预算编制表格（预算01-03表）（经建股）0215" xfId="2065"/>
    <cellStyle name="好_县市旗测算-新科目（20080626）_民生政策最低支出需求_2015年部门预算编制表格0305" xfId="2066"/>
    <cellStyle name="差_14安徽_2015年部门预算编制表格（预算01-03表）（经建股）0215" xfId="2067"/>
    <cellStyle name="好_县区合并测算20080421_县市旗测算-新科目（含人口规模效应）_财力性转移支付2010年预算参考数_教科文2015年部门预算编制表格（预算01-03表）(教科文股)" xfId="2068"/>
    <cellStyle name="差_09黑龙江_财力性转移支付2010年预算参考数_2015年部门预算编制表格（农财股）0215" xfId="2069"/>
    <cellStyle name="差_县区合并测算20080423(按照各省比重）_县市旗测算-新科目（含人口规模效应）_2015年部门预算编制表格（农财股）0215" xfId="2070"/>
    <cellStyle name="_ET_STYLE_NoName_00__双清区2013年一般转移支付" xfId="2071"/>
    <cellStyle name="好_县区合并测算20080423(按照各省比重）_2015年部门预算编制表格（预算01-03表）（经建股）0215" xfId="2072"/>
    <cellStyle name="差_农林水和城市维护标准支出20080505－县区合计_县市旗测算-新科目（含人口规模效应）_2015年部门预算编制表格（预算01-03表）（乡镇办）0215" xfId="2073"/>
    <cellStyle name="好_28四川_财力性转移支付2010年预算参考数" xfId="2074"/>
    <cellStyle name="好_财政供养人员_2015年部门预算编制表格（农财股）0215" xfId="2075"/>
    <cellStyle name="差_行政(燃修费)_民生政策最低支出需求_教科文2015年部门预算编制表格（预算01-03表）(教科文股)" xfId="2076"/>
    <cellStyle name="差_20河南_财力性转移支付2010年预算参考数_2015年部门预算编制表格0305" xfId="2077"/>
    <cellStyle name="差_0605石屏县_2015年部门预算编制表格（农财股）0215_双清区2017年预算表格（含社保基金预算）" xfId="2078"/>
    <cellStyle name="差_市辖区测算-新科目（20080626）_县市旗测算-新科目（含人口规模效应）_教科文2015年部门预算编制表格（预算01-03表）(教科文股)" xfId="2079"/>
    <cellStyle name="好_缺口县区测算（11.13）_2015年部门预算编制表格（预算01-03表）（经建股）0215" xfId="2080"/>
    <cellStyle name="差_0502通海县_2015年部门预算编制表格（预算01-03表）（乡镇办）0215" xfId="2081"/>
    <cellStyle name="好_卫生部门" xfId="2082"/>
    <cellStyle name="好_分析缺口率" xfId="2083"/>
    <cellStyle name="差_农林水和城市维护标准支出20080505－县区合计_县市旗测算-新科目（含人口规模效应）_2015年部门预算编制表格（农财股）0215" xfId="2084"/>
    <cellStyle name="差_市辖区测算20080510" xfId="2085"/>
    <cellStyle name="好_市辖区测算-新科目（20080626）_2015年部门预算编制表格（预算01-03表）（乡镇办）0215" xfId="2086"/>
    <cellStyle name="好_县市旗测算-新科目（20080626）_财力性转移支付2010年预算参考数" xfId="2087"/>
    <cellStyle name="好_2006年30云南_2015年部门预算编制表格（农财股）0215" xfId="2088"/>
    <cellStyle name="差_2006年34青海_财力性转移支付2010年预算参考数" xfId="2089"/>
    <cellStyle name="差_县市旗测算-新科目（20080626）_县市旗测算-新科目（含人口规模效应）_财力性转移支付2010年预算参考数" xfId="2090"/>
    <cellStyle name="差_其他部门(按照总人口测算）—20080416_不含人员经费系数_2015年部门预算编制表格（农财股）0215" xfId="2091"/>
    <cellStyle name="好_教育(按照总人口测算）—20080416_民生政策最低支出需求_财力性转移支付2010年预算参考数_2015年部门预算编制表格（预算01-03表）（乡镇办）0215" xfId="2092"/>
    <cellStyle name="好_成本差异系数_2015年部门预算编制表格（预算01-03表）（经建股）0215" xfId="2093"/>
    <cellStyle name="差_行政（人员）_财力性转移支付2010年预算参考数_2015年部门预算编制表格（预算01-03表）（乡镇办）0215" xfId="2094"/>
    <cellStyle name="好_2006年33甘肃_2015年部门预算编制表格（预算01-03表）（乡镇办）0215" xfId="2095"/>
    <cellStyle name="差_1_财力性转移支付2010年预算参考数" xfId="2096"/>
    <cellStyle name="差_市辖区测算20080510_民生政策最低支出需求_2015年部门预算编制表格0305" xfId="2097"/>
    <cellStyle name="常规 18" xfId="2098"/>
    <cellStyle name="常规 23" xfId="2099"/>
    <cellStyle name="好_文体广播事业(按照总人口测算）—20080416_不含人员经费系数_2015年部门预算编制表格（预算01-03表）（经建股）0215" xfId="2100"/>
    <cellStyle name="差_农林水和城市维护标准支出20080505－县区合计_县市旗测算-新科目（含人口规模效应）_财力性转移支付2010年预算参考数_教科文2015年部门预算编制表格（预算01-03表）(教科文股)" xfId="2101"/>
    <cellStyle name="差_人员工资和公用经费3_财力性转移支付2010年预算参考数_2015年部门预算编制表格（农财股）0215" xfId="2102"/>
    <cellStyle name="差_07临沂_2015年部门预算编制表格（预算01-03表）（乡镇办）0215" xfId="2103"/>
    <cellStyle name="好_分县成本差异系数_不含人员经费系数_2015年部门预算编制表格0305" xfId="2104"/>
    <cellStyle name="好_安徽 缺口县区测算(地方填报)1_财力性转移支付2010年预算参考数" xfId="2105"/>
    <cellStyle name="差_行政(燃修费)_财力性转移支付2010年预算参考数_2015年部门预算编制表格0305" xfId="2106"/>
    <cellStyle name="差_县市旗测算20080508_财力性转移支付2010年预算参考数_教科文2015年部门预算编制表格（预算01-03表）(教科文股)" xfId="2107"/>
    <cellStyle name="差_11大理_财力性转移支付2010年预算参考数_2015年部门预算编制表格（预算01-03表）（乡镇办）0215" xfId="2108"/>
    <cellStyle name="差_文体广播事业(按照总人口测算）—20080416_不含人员经费系数_财力性转移支付2010年预算参考数_2015年部门预算编制表格0305" xfId="2109"/>
    <cellStyle name="差_03昭通_2015年部门预算编制表格（预算01-03表）（乡镇办）0215" xfId="2110"/>
    <cellStyle name="好_分析缺口率_财力性转移支付2010年预算参考数_2015年部门预算编制表格（预算01-03表）（乡镇办）0215" xfId="2111"/>
    <cellStyle name="差_不含人员经费系数_2015年部门预算编制表格（预算01-03表）（经建股）0215" xfId="2112"/>
    <cellStyle name="差_14安徽_2015年部门预算编制表格0305" xfId="2113"/>
    <cellStyle name="差_0502通海县_2015年部门预算编制表格（预算01-03表）（经建股）0215_双清区2017年预算表格（含社保基金预算）" xfId="2114"/>
    <cellStyle name="差_2_2015年部门预算编制表格（农财股）0215" xfId="2115"/>
    <cellStyle name="好_22湖南_财力性转移支付2010年预算参考数" xfId="2116"/>
    <cellStyle name="好_11大理_财力性转移支付2010年预算参考数_2015年部门预算编制表格（预算01-03表）（乡镇办）0215" xfId="2117"/>
    <cellStyle name="差_03昭通_2015年部门预算编制表格（农财股）0215_双清区2017年预算表格（含社保基金预算）" xfId="2118"/>
    <cellStyle name="差_教育(按照总人口测算）—20080416_民生政策最低支出需求_财力性转移支付2010年预算参考数" xfId="2119"/>
    <cellStyle name="好_同德_财力性转移支付2010年预算参考数_2015年部门预算编制表格0305" xfId="2120"/>
    <cellStyle name="好_市辖区测算-新科目（20080626）_不含人员经费系数" xfId="2121"/>
    <cellStyle name="差_第五部分(才淼、饶永宏）_2015年部门预算编制表格（预算01-03表）（经建股）0215" xfId="2122"/>
    <cellStyle name="差_检验表（调整后）_2015年部门预算编制表格0305" xfId="2123"/>
    <cellStyle name="好_14安徽_2015年部门预算编制表格0305" xfId="2124"/>
    <cellStyle name="差_2008年全省汇总收支计算表_财力性转移支付2010年预算参考数" xfId="2125"/>
    <cellStyle name="好_民生政策最低支出需求_财力性转移支付2010年预算参考数" xfId="2126"/>
    <cellStyle name="好_530629_2006年县级财政报表附表_2015年部门预算编制表格0305" xfId="2127"/>
    <cellStyle name="差_县市旗测算-新科目（20080627）_县市旗测算-新科目（含人口规模效应）_财力性转移支付2010年预算参考数_2015年部门预算编制表格（预算01-03表）（经建股）0215" xfId="2128"/>
    <cellStyle name="差_2006年全省财力计算表（中央、决算）_2015年部门预算编制表格（农财股）0215" xfId="2129"/>
    <cellStyle name="差_Book1_2015年部门预算编制表格（预算01-03表）（乡镇办）0215" xfId="2130"/>
    <cellStyle name="差_县市旗测算-新科目（20080626）_民生政策最低支出需求_财力性转移支付2010年预算参考数_2015年部门预算编制表格（预算01-03表）（经建股）0215" xfId="2131"/>
    <cellStyle name="差_平邑_教科文2015年部门预算编制表格（预算01-03表）(教科文股)" xfId="2132"/>
    <cellStyle name="好_2008年支出调整_财力性转移支付2010年预算参考数_2015年部门预算编制表格（预算01-03表）（乡镇办）0215" xfId="2133"/>
    <cellStyle name="好_行政公检法测算_财力性转移支付2010年预算参考数_2015年部门预算编制表格（预算01-03表）（经建股）0215" xfId="2134"/>
    <cellStyle name="差_2008年支出核定" xfId="2135"/>
    <cellStyle name="好_核定人数对比_2015年部门预算编制表格（预算01-03表）（乡镇办）0215" xfId="2136"/>
    <cellStyle name="好_市辖区测算-新科目（20080626）_县市旗测算-新科目（含人口规模效应）_2015年部门预算编制表格（预算01-03表）（经建股）0215" xfId="2137"/>
    <cellStyle name="好_汇总表4_2015年部门预算编制表格（预算01-03表）（经建股）0215" xfId="2138"/>
    <cellStyle name="差_2008年支出核定_2015年部门预算编制表格（预算01-03表）（经建股）0215" xfId="2139"/>
    <cellStyle name="好_缺口县区测算(按核定人数)_2015年部门预算编制表格（农财股）0215" xfId="2140"/>
    <cellStyle name="差_其他部门(按照总人口测算）—20080416_民生政策最低支出需求_2015年部门预算编制表格0305" xfId="2141"/>
    <cellStyle name="差_成本差异系数" xfId="2142"/>
    <cellStyle name="差_汇总表4_教科文2015年部门预算编制表格（预算01-03表）(教科文股)" xfId="2143"/>
    <cellStyle name="好_平邑_2015年部门预算编制表格（农财股）0215" xfId="2144"/>
    <cellStyle name="差_2008年支出调整_财力性转移支付2010年预算参考数" xfId="2145"/>
    <cellStyle name="差_行政（人员）_不含人员经费系数_财力性转移支付2010年预算参考数_2015年部门预算编制表格0305" xfId="2146"/>
    <cellStyle name="好_教育(按照总人口测算）—20080416_财力性转移支付2010年预算参考数_2015年部门预算编制表格（预算01-03表）（乡镇办）0215" xfId="2147"/>
    <cellStyle name="差_不含人员经费系数_2015年部门预算编制表格（农财股）0215" xfId="2148"/>
    <cellStyle name="差_县市旗测算20080508_县市旗测算-新科目（含人口规模效应）_教科文2015年部门预算编制表格（预算01-03表）(教科文股)" xfId="2149"/>
    <cellStyle name="好_缺口县区测算(按2007支出增长25%测算)_2015年部门预算编制表格0305" xfId="2150"/>
    <cellStyle name="0,0&#13;&#10;NA&#13;&#10;" xfId="2151"/>
    <cellStyle name="_ET_STYLE_NoName_00_" xfId="2152"/>
    <cellStyle name="好_县市旗测算-新科目（20080626）_县市旗测算-新科目（含人口规模效应）_财力性转移支付2010年预算参考数_2015年部门预算编制表格（农财股）0215" xfId="2153"/>
    <cellStyle name="差_县市旗测算-新科目（20080626）_财力性转移支付2010年预算参考数" xfId="2154"/>
    <cellStyle name="差_汇总表4_2015年部门预算编制表格（预算01-03表）（经建股）0215" xfId="2155"/>
    <cellStyle name="好_文体广播事业(按照总人口测算）—20080416_民生政策最低支出需求_2015年部门预算编制表格0305" xfId="2156"/>
    <cellStyle name="好_检验表（调整后）_2015年部门预算编制表格（预算01-03表）（经建股）0215" xfId="2157"/>
    <cellStyle name="差_县区合并测算20080421_民生政策最低支出需求_2015年部门预算编制表格0305" xfId="2158"/>
    <cellStyle name="好_一般预算支出口径剔除表_财力性转移支付2010年预算参考数_教科文2015年部门预算编制表格（预算01-03表）(教科文股)" xfId="2159"/>
    <cellStyle name="好_县市旗测算-新科目（20080627）_民生政策最低支出需求_财力性转移支付2010年预算参考数_教科文2015年部门预算编制表格（预算01-03表）(教科文股)" xfId="2160"/>
    <cellStyle name="差_同德_财力性转移支付2010年预算参考数" xfId="2161"/>
    <cellStyle name="Accent1_2006年33甘肃" xfId="2162"/>
    <cellStyle name="差_成本差异系数_财力性转移支付2010年预算参考数_教科文2015年部门预算编制表格（预算01-03表）(教科文股)" xfId="2163"/>
    <cellStyle name="好_缺口县区测算(按2007支出增长25%测算)_2015年部门预算编制表格（预算01-03表）（乡镇办）0215" xfId="2164"/>
    <cellStyle name="Accent5" xfId="2165"/>
    <cellStyle name="好_县区合并测算20080423(按照各省比重）_县市旗测算-新科目（含人口规模效应）_教科文2015年部门预算编制表格（预算01-03表）(教科文股)" xfId="2166"/>
    <cellStyle name="常规 11 2 2" xfId="2167"/>
    <cellStyle name="好_县市旗测算-新科目（20080627）_财力性转移支付2010年预算参考数_2015年部门预算编制表格（农财股）0215" xfId="2168"/>
    <cellStyle name="好_财力差异计算表(不含非农业区)_2015年部门预算编制表格（农财股）0215" xfId="2169"/>
    <cellStyle name="好_平邑" xfId="2170"/>
    <cellStyle name="差_12滨州_财力性转移支付2010年预算参考数_2015年部门预算编制表格（预算01-03表）（乡镇办）0215" xfId="2171"/>
    <cellStyle name="差_其他部门(按照总人口测算）—20080416_民生政策最低支出需求_财力性转移支付2010年预算参考数_2015年部门预算编制表格（预算01-03表）（乡镇办）0215" xfId="2172"/>
    <cellStyle name="差_行政（人员）" xfId="2173"/>
    <cellStyle name="好_河南 缺口县区测算(地方填报白)_2015年部门预算编制表格0305" xfId="2174"/>
    <cellStyle name="差_05潍坊_2015年部门预算编制表格0305" xfId="2175"/>
    <cellStyle name="差_财政供养人员_2015年部门预算编制表格0305" xfId="2176"/>
    <cellStyle name="Fixed" xfId="2177"/>
    <cellStyle name="差_09黑龙江_教科文2015年部门预算编制表格（预算01-03表）(教科文股)" xfId="2178"/>
    <cellStyle name="差_00省级(打印)_教科文2015年部门预算编制表格（预算01-03表）(教科文股)" xfId="2179"/>
    <cellStyle name="差_对口支援新疆资金规模测算表20100106_2015年部门预算编制表格（预算01-03表）（经建股）0215" xfId="2180"/>
    <cellStyle name="差_2008年预计支出与2007年对比_2015年部门预算编制表格（预算01-03表）（经建股）0215" xfId="2181"/>
    <cellStyle name="好_平邑_财力性转移支付2010年预算参考数_教科文2015年部门预算编制表格（预算01-03表）(教科文股)" xfId="2182"/>
    <cellStyle name="好_11大理_财力性转移支付2010年预算参考数_2015年部门预算编制表格（农财股）0215" xfId="2183"/>
    <cellStyle name="差_14安徽" xfId="2184"/>
    <cellStyle name="差_27重庆_财力性转移支付2010年预算参考数_2015年部门预算编制表格（预算01-03表）（经建股）0215" xfId="2185"/>
    <cellStyle name="好_卫生(按照总人口测算）—20080416_县市旗测算-新科目（含人口规模效应）_财力性转移支付2010年预算参考数_2015年部门预算编制表格0305" xfId="2186"/>
    <cellStyle name="差_Book1_2015年部门预算编制表格0305" xfId="2187"/>
    <cellStyle name="差_文体广播事业(按照总人口测算）—20080416_民生政策最低支出需求_2015年部门预算编制表格（预算01-03表）（乡镇办）0215" xfId="2188"/>
    <cellStyle name="差_2006年34青海_2015年部门预算编制表格（农财股）0215" xfId="2189"/>
    <cellStyle name="差_民生政策最低支出需求_财力性转移支付2010年预算参考数" xfId="2190"/>
    <cellStyle name="差_Book1_2015年部门预算编制表格（预算01-03表）（经建股）0215" xfId="2191"/>
    <cellStyle name="差_2_财力性转移支付2010年预算参考数_2015年部门预算编制表格（预算01-03表）（乡镇办）0215" xfId="2192"/>
    <cellStyle name="好_22湖南_2015年部门预算编制表格（预算01-03表）（经建股）0215" xfId="2193"/>
    <cellStyle name="好_农林水和城市维护标准支出20080505－县区合计_民生政策最低支出需求_财力性转移支付2010年预算参考数_2015年部门预算编制表格0305" xfId="2194"/>
    <cellStyle name="差_不含人员经费系数_2015年部门预算编制表格0305" xfId="2195"/>
    <cellStyle name="差_1_财力性转移支付2010年预算参考数_2015年部门预算编制表格（预算01-03表）（经建股）0215_双清区2017年预算表格（含社保基金预算）" xfId="2196"/>
    <cellStyle name="好_县市旗测算20080508_财力性转移支付2010年预算参考数" xfId="2197"/>
    <cellStyle name="好_县市旗测算20080508_民生政策最低支出需求_财力性转移支付2010年预算参考数_教科文2015年部门预算编制表格（预算01-03表）(教科文股)" xfId="2198"/>
    <cellStyle name="差_07临沂_2015年部门预算编制表格（农财股）0215" xfId="2199"/>
    <cellStyle name="差_1_2015年部门预算编制表格（预算01-03表）（乡镇办）0215_双清区2017年预算表格（含社保基金预算）" xfId="2200"/>
    <cellStyle name="好_卫生(按照总人口测算）—20080416_民生政策最低支出需求_2015年部门预算编制表格（农财股）0215" xfId="2201"/>
    <cellStyle name="好_县市旗测算-新科目（20080626）_不含人员经费系数_财力性转移支付2010年预算参考数_2015年部门预算编制表格0305" xfId="2202"/>
    <cellStyle name="好_县区合并测算20080423(按照各省比重）_县市旗测算-新科目（含人口规模效应）_财力性转移支付2010年预算参考数_2015年部门预算编制表格（预算01-03表）（乡镇办）0215" xfId="2203"/>
    <cellStyle name="差_2007一般预算支出口径剔除表_财力性转移支付2010年预算参考数_教科文2015年部门预算编制表格（预算01-03表）(教科文股)" xfId="2204"/>
    <cellStyle name="差_530623_2006年县级财政报表附表_2015年部门预算编制表格（预算01-03表）（经建股）0215" xfId="2205"/>
    <cellStyle name="Accent3_2006年33甘肃" xfId="2206"/>
    <cellStyle name="好_2006年22湖南_2015年部门预算编制表格（预算01-03表）（乡镇办）0215" xfId="2207"/>
    <cellStyle name="差_2012年县级基本财力保障机制测算数据20120526旧转移支付系数_2015年部门预算编制表格（预算01-03表）（经建股）0215" xfId="2208"/>
    <cellStyle name="好_县市旗测算20080508_县市旗测算-新科目（含人口规模效应）_财力性转移支付2010年预算参考数" xfId="2209"/>
    <cellStyle name="好_2006年28四川_2015年部门预算编制表格（预算01-03表）（乡镇办）0215" xfId="2210"/>
    <cellStyle name="好_汇总-县级财政报表附表_2015年部门预算编制表格0305" xfId="2211"/>
    <cellStyle name="差_1110洱源县_财力性转移支付2010年预算参考数_2015年部门预算编制表格（预算01-03表）（乡镇办）0215" xfId="2212"/>
    <cellStyle name="差_平邑_财力性转移支付2010年预算参考数_2015年部门预算编制表格（农财股）0215" xfId="2213"/>
    <cellStyle name="差_县市旗测算-新科目（20080626）_县市旗测算-新科目（含人口规模效应）" xfId="2214"/>
    <cellStyle name="好_市辖区测算-新科目（20080626）_县市旗测算-新科目（含人口规模效应）_教科文2015年部门预算编制表格（预算01-03表）(教科文股)" xfId="2215"/>
    <cellStyle name="差_12滨州_财力性转移支付2010年预算参考数_教科文2015年部门预算编制表格（预算01-03表）(教科文股)" xfId="2216"/>
    <cellStyle name="差_34青海_2015年部门预算编制表格（预算01-03表）（乡镇办）0215" xfId="2217"/>
    <cellStyle name="好_县市旗测算20080508_不含人员经费系数_2015年部门预算编制表格（预算01-03表）（乡镇办）0215" xfId="2218"/>
    <cellStyle name="差_市辖区测算-新科目（20080626）_财力性转移支付2010年预算参考数" xfId="2219"/>
    <cellStyle name="差_其他部门(按照总人口测算）—20080416_县市旗测算-新科目（含人口规模效应）_财力性转移支付2010年预算参考数_2015年部门预算编制表格（预算01-03表）（经建股）0215" xfId="2220"/>
    <cellStyle name="好_附表_财力性转移支付2010年预算参考数" xfId="2221"/>
    <cellStyle name="好_行政（人员）_县市旗测算-新科目（含人口规模效应）_2015年部门预算编制表格（农财股）0215" xfId="2222"/>
    <cellStyle name="差_县区合并测算20080423(按照各省比重）_民生政策最低支出需求_2015年部门预算编制表格0305" xfId="2223"/>
    <cellStyle name="好_自行调整差异系数顺序_2015年部门预算编制表格（预算01-03表）（经建股）0215" xfId="2224"/>
    <cellStyle name="好_行政（人员）_不含人员经费系数_财力性转移支付2010年预算参考数_教科文2015年部门预算编制表格（预算01-03表）(教科文股)" xfId="2225"/>
    <cellStyle name="差_2008年支出调整_财力性转移支付2010年预算参考数_2015年部门预算编制表格（农财股）0215" xfId="2226"/>
    <cellStyle name="差_2008年全省汇总收支计算表_财力性转移支付2010年预算参考数_2015年部门预算编制表格（预算01-03表）（乡镇办）0215" xfId="2227"/>
    <cellStyle name="差_县区合并测算20080423(按照各省比重）_民生政策最低支出需求_财力性转移支付2010年预算参考数_2015年部门预算编制表格（预算01-03表）（经建股）0215" xfId="2228"/>
    <cellStyle name="差_2006年27重庆_财力性转移支付2010年预算参考数_2015年部门预算编制表格（农财股）0215" xfId="2229"/>
    <cellStyle name="好_27重庆_财力性转移支付2010年预算参考数_2015年部门预算编制表格（预算01-03表）（经建股）0215" xfId="2230"/>
    <cellStyle name="Norma,_laroux_4_营业在建 (2)_E21" xfId="2231"/>
    <cellStyle name="差_教育(按照总人口测算）—20080416_民生政策最低支出需求_教科文2015年部门预算编制表格（预算01-03表）(教科文股)" xfId="2232"/>
    <cellStyle name="差_总人口_2015年部门预算编制表格（农财股）0215" xfId="2233"/>
    <cellStyle name="差_农林水和城市维护标准支出20080505－县区合计_不含人员经费系数_2015年部门预算编制表格（农财股）0215" xfId="2234"/>
    <cellStyle name="差_核定人数对比_财力性转移支付2010年预算参考数" xfId="2235"/>
    <cellStyle name="好_专项发文_2015年部门预算编制表格（预算01-03表）（经建股）0215" xfId="2236"/>
    <cellStyle name="差_其他部门(按照总人口测算）—20080416_民生政策最低支出需求_财力性转移支付2010年预算参考数" xfId="2237"/>
    <cellStyle name="差_30云南_1_2015年部门预算编制表格0305" xfId="2238"/>
    <cellStyle name="好_安徽 缺口县区测算(地方填报)1_2015年部门预算编制表格（预算01-03表）（经建股）0215" xfId="2239"/>
    <cellStyle name="差_人员工资和公用经费3_财力性转移支付2010年预算参考数_2015年部门预算编制表格（预算01-03表）（经建股）0215" xfId="2240"/>
    <cellStyle name="差_行政（人员）_县市旗测算-新科目（含人口规模效应）_2015年部门预算编制表格（预算01-03表）（经建股）0215" xfId="2241"/>
    <cellStyle name="好_2006年水利统计指标统计表_2015年部门预算编制表格（预算01-03表）（乡镇办）0215" xfId="2242"/>
    <cellStyle name="好_检验表_2015年部门预算编制表格（预算01-03表）（乡镇办）0215" xfId="2243"/>
    <cellStyle name="好_34青海_财力性转移支付2010年预算参考数_2015年部门预算编制表格0305" xfId="2244"/>
    <cellStyle name="好_教育(按照总人口测算）—20080416_民生政策最低支出需求_财力性转移支付2010年预算参考数_教科文2015年部门预算编制表格（预算01-03表）(教科文股)" xfId="2245"/>
    <cellStyle name="差_00省级(打印)_2015年部门预算编制表格（预算01-03表）（经建股）0215_双清区2017年预算表格（含社保基金预算）" xfId="2246"/>
    <cellStyle name="好_Book1_财力性转移支付2010年预算参考数" xfId="2247"/>
    <cellStyle name="差_自行调整差异系数顺序_财力性转移支付2010年预算参考数_2015年部门预算编制表格0305" xfId="2248"/>
    <cellStyle name="好_核定人数对比_财力性转移支付2010年预算参考数" xfId="2249"/>
    <cellStyle name="好_农林水和城市维护标准支出20080505－县区合计_县市旗测算-新科目（含人口规模效应）_财力性转移支付2010年预算参考数_2015年部门预算编制表格（预算01-03表）（经建股）0215" xfId="2250"/>
    <cellStyle name="好_分县成本差异系数_民生政策最低支出需求_2015年部门预算编制表格（预算01-03表）（乡镇办）0215" xfId="2251"/>
    <cellStyle name="差_2006年27重庆_财力性转移支付2010年预算参考数_2015年部门预算编制表格0305" xfId="2252"/>
    <cellStyle name="好_县区合并测算20080423(按照各省比重）_县市旗测算-新科目（含人口规模效应）_财力性转移支付2010年预算参考数_2015年部门预算编制表格（农财股）0215" xfId="2253"/>
    <cellStyle name="差_1110洱源县_2015年部门预算编制表格（预算01-03表）（乡镇办）0215" xfId="2254"/>
    <cellStyle name="好_其他部门(按照总人口测算）—20080416_2015年部门预算编制表格（预算01-03表）（乡镇办）0215" xfId="2255"/>
    <cellStyle name="差_农林水和城市维护标准支出20080505－县区合计_县市旗测算-新科目（含人口规模效应）_2015年部门预算编制表格0305" xfId="2256"/>
    <cellStyle name="差_2008年全省汇总收支计算表_财力性转移支付2010年预算参考数_2015年部门预算编制表格（农财股）0215" xfId="2257"/>
    <cellStyle name="好_对口支援新疆资金规模测算表20100113_2015年部门预算编制表格（农财股）0215" xfId="2258"/>
    <cellStyle name="差_文体广播事业(按照总人口测算）—20080416_不含人员经费系数_财力性转移支付2010年预算参考数_教科文2015年部门预算编制表格（预算01-03表）(教科文股)" xfId="2259"/>
    <cellStyle name="差_14安徽_财力性转移支付2010年预算参考数" xfId="2260"/>
    <cellStyle name="好_00省级(打印)" xfId="2261"/>
    <cellStyle name="千位分隔[0] 2" xfId="2262"/>
    <cellStyle name="差_县市旗测算-新科目（20080627）_财力性转移支付2010年预算参考数_教科文2015年部门预算编制表格（预算01-03表）(教科文股)" xfId="2263"/>
    <cellStyle name="差_县市旗测算-新科目（20080626）_2015年部门预算编制表格（农财股）0215" xfId="2264"/>
    <cellStyle name="差_分县成本差异系数_不含人员经费系数_2015年部门预算编制表格0305" xfId="2265"/>
    <cellStyle name="好_县市旗测算-新科目（20080627）_民生政策最低支出需求_2015年部门预算编制表格0305" xfId="2266"/>
    <cellStyle name="好_文体广播部门_2015年部门预算编制表格（农财股）0215" xfId="2267"/>
    <cellStyle name="好_汇总表_财力性转移支付2010年预算参考数_2015年部门预算编制表格（预算01-03表）（经建股）0215" xfId="2268"/>
    <cellStyle name="差_2006年27重庆_财力性转移支付2010年预算参考数_教科文2015年部门预算编制表格（预算01-03表）(教科文股)" xfId="2269"/>
    <cellStyle name="差_2006年22湖南_财力性转移支付2010年预算参考数_2015年部门预算编制表格（预算01-03表）（经建股）0215" xfId="2270"/>
    <cellStyle name="好_云南 缺口县区测算(地方填报)_2015年部门预算编制表格0305" xfId="2271"/>
    <cellStyle name="통화 [0]_BOILER-CO1" xfId="2272"/>
    <cellStyle name="好_卫生(按照总人口测算）—20080416_民生政策最低支出需求_财力性转移支付2010年预算参考数_2015年部门预算编制表格（农财股）0215" xfId="2273"/>
    <cellStyle name="好_2008年支出调整_2015年部门预算编制表格0305" xfId="2274"/>
    <cellStyle name="差_市辖区测算-新科目（20080626）_不含人员经费系数_财力性转移支付2010年预算参考数_2015年部门预算编制表格0305" xfId="2275"/>
    <cellStyle name="好_行政(燃修费)_不含人员经费系数_2015年部门预算编制表格（预算01-03表）（经建股）0215" xfId="2276"/>
    <cellStyle name="差_危改资金测算_财力性转移支付2010年预算参考数_教科文2015年部门预算编制表格（预算01-03表）(教科文股)" xfId="2277"/>
    <cellStyle name="好_2006年22湖南_财力性转移支付2010年预算参考数_2015年部门预算编制表格（预算01-03表）（乡镇办）0215" xfId="2278"/>
    <cellStyle name="差_2008年预计支出与2007年对比_2015年部门预算编制表格（农财股）0215" xfId="2279"/>
    <cellStyle name="差_财政供养人员_教科文2015年部门预算编制表格（预算01-03表）(教科文股)" xfId="2280"/>
    <cellStyle name="好_2012年部分市县项目资金（分市县发）_教科文2015年部门预算编制表格（预算01-03表）(教科文股)" xfId="2281"/>
    <cellStyle name="差_缺口县区测算（11.13）_2015年部门预算编制表格（预算01-03表）（经建股）0215" xfId="2282"/>
    <cellStyle name="好_汇总_2015年部门预算编制表格（预算01-03表）（乡镇办）0215" xfId="2283"/>
    <cellStyle name="差_03昭通_2015年部门预算编制表格（预算01-03表）（乡镇办）0215_双清区2017年预算表格（含社保基金预算）" xfId="2284"/>
    <cellStyle name="差_07临沂_2015年部门预算编制表格（农财股）0215_双清区2017年预算表格（含社保基金预算）" xfId="2285"/>
    <cellStyle name="差_行政公检法测算_民生政策最低支出需求_财力性转移支付2010年预算参考数" xfId="2286"/>
    <cellStyle name="差_县市旗测算-新科目（20080627）_民生政策最低支出需求_财力性转移支付2010年预算参考数_2015年部门预算编制表格（预算01-03表）（乡镇办）0215" xfId="2287"/>
    <cellStyle name="好_行政（人员）_县市旗测算-新科目（含人口规模效应）_教科文2015年部门预算编制表格（预算01-03表）(教科文股)" xfId="2288"/>
    <cellStyle name="好_市辖区测算20080510_县市旗测算-新科目（含人口规模效应）_2015年部门预算编制表格0305" xfId="2289"/>
    <cellStyle name="差_文体广播事业(按照总人口测算）—20080416_民生政策最低支出需求" xfId="2290"/>
    <cellStyle name="好_测算结果汇总_财力性转移支付2010年预算参考数_2015年部门预算编制表格（预算01-03表）（经建股）0215" xfId="2291"/>
    <cellStyle name="好_汇总表_财力性转移支付2010年预算参考数_教科文2015年部门预算编制表格（预算01-03表）(教科文股)" xfId="2292"/>
    <cellStyle name="好_缺口县区测算(财政部标准)_2015年部门预算编制表格（预算01-03表）（经建股）0215" xfId="2293"/>
    <cellStyle name="差_市辖区测算-新科目（20080626）_不含人员经费系数_财力性转移支付2010年预算参考数_教科文2015年部门预算编制表格（预算01-03表）(教科文股)" xfId="2294"/>
    <cellStyle name="好_2008年支出调整_教科文2015年部门预算编制表格（预算01-03表）(教科文股)" xfId="2295"/>
    <cellStyle name="差_财政供养人员" xfId="2296"/>
    <cellStyle name="差_30云南_1_2015年部门预算编制表格（预算01-03表）（经建股）0215" xfId="2297"/>
    <cellStyle name="差_03昭通_教科文2015年部门预算编制表格（预算01-03表）(教科文股)" xfId="2298"/>
    <cellStyle name="好_27重庆_2015年部门预算编制表格（预算01-03表）（乡镇办）0215" xfId="2299"/>
    <cellStyle name="好_总人口_财力性转移支付2010年预算参考数_2015年部门预算编制表格（农财股）0215" xfId="2300"/>
    <cellStyle name="好_34青海_1_2015年部门预算编制表格（农财股）0215" xfId="2301"/>
    <cellStyle name="差_03昭通_教科文2015年部门预算编制表格（预算01-03表）(教科文股)_双清区2017年预算表格（含社保基金预算）" xfId="2302"/>
    <cellStyle name="差_市辖区测算20080510_县市旗测算-新科目（含人口规模效应）_财力性转移支付2010年预算参考数_2015年部门预算编制表格（预算01-03表）（乡镇办）0215" xfId="2303"/>
    <cellStyle name="好_河南 缺口县区测算(地方填报白)_2015年部门预算编制表格（预算01-03表）（经建股）0215" xfId="2304"/>
    <cellStyle name="差_05潍坊_2015年部门预算编制表格（预算01-03表）（经建股）0215" xfId="2305"/>
    <cellStyle name="差_人员工资和公用经费3_2015年部门预算编制表格（预算01-03表）（经建股）0215" xfId="2306"/>
    <cellStyle name="好_人员工资和公用经费3" xfId="2307"/>
    <cellStyle name="差_行政（人员）_县市旗测算-新科目（含人口规模效应）_2015年部门预算编制表格（农财股）0215" xfId="2308"/>
    <cellStyle name="差_Book1_财力性转移支付2010年预算参考数_教科文2015年部门预算编制表格（预算01-03表）(教科文股)" xfId="2309"/>
    <cellStyle name="好_对口支援新疆资金规模测算表20100113_教科文2015年部门预算编制表格（预算01-03表）(教科文股)" xfId="2310"/>
    <cellStyle name="好_Book1_财力性转移支付2010年预算参考数_教科文2015年部门预算编制表格（预算01-03表）(教科文股)" xfId="2311"/>
    <cellStyle name="差_分析缺口率_财力性转移支付2010年预算参考数" xfId="2312"/>
    <cellStyle name="差_20河南_财力性转移支付2010年预算参考数_2015年部门预算编制表格（农财股）0215" xfId="2313"/>
    <cellStyle name="差_河南 缺口县区测算(地方填报)_教科文2015年部门预算编制表格（预算01-03表）(教科文股)" xfId="2314"/>
    <cellStyle name="差_0605石屏县_教科文2015年部门预算编制表格（预算01-03表）(教科文股)" xfId="2315"/>
    <cellStyle name="好_人员工资和公用经费_财力性转移支付2010年预算参考数" xfId="2316"/>
    <cellStyle name="千位_(人代会用)" xfId="2317"/>
    <cellStyle name="差_M01-2(州市补助收入)_2015年部门预算编制表格0305" xfId="2318"/>
    <cellStyle name="差_行政公检法测算_不含人员经费系数_财力性转移支付2010年预算参考数_2015年部门预算编制表格（农财股）0215" xfId="2319"/>
    <cellStyle name="差_0502通海县_2015年部门预算编制表格（农财股）0215_双清区2017年预算表格（含社保基金预算）" xfId="2320"/>
    <cellStyle name="差_不含人员经费系数" xfId="2321"/>
    <cellStyle name="好_2006年34青海_2015年部门预算编制表格0305" xfId="2322"/>
    <cellStyle name="差_市辖区测算20080510_民生政策最低支出需求_财力性转移支付2010年预算参考数_2015年部门预算编制表格0305" xfId="2323"/>
    <cellStyle name="好_县区合并测算20080421_县市旗测算-新科目（含人口规模效应）" xfId="2324"/>
    <cellStyle name="差_农林水和城市维护标准支出20080505－县区合计_不含人员经费系数_2015年部门预算编制表格（预算01-03表）（乡镇办）0215" xfId="2325"/>
    <cellStyle name="差_总人口_2015年部门预算编制表格（预算01-03表）（乡镇办）0215" xfId="2326"/>
    <cellStyle name="好_缺口县区测算_财力性转移支付2010年预算参考数_2015年部门预算编制表格（农财股）0215" xfId="2327"/>
    <cellStyle name="差_1110洱源县_财力性转移支付2010年预算参考数_教科文2015年部门预算编制表格（预算01-03表）(教科文股)" xfId="2328"/>
    <cellStyle name="差_山东省民生支出标准_财力性转移支付2010年预算参考数_2015年部门预算编制表格（预算01-03表）（乡镇办）0215" xfId="2329"/>
    <cellStyle name="好_财政供养人员_财力性转移支付2010年预算参考数_2015年部门预算编制表格0305" xfId="2330"/>
    <cellStyle name="差_2006年水利统计指标统计表_财力性转移支付2010年预算参考数_2015年部门预算编制表格0305" xfId="2331"/>
    <cellStyle name="好_核定人数对比_财力性转移支付2010年预算参考数_2015年部门预算编制表格（预算01-03表）（乡镇办）0215" xfId="2332"/>
    <cellStyle name="差_分析缺口率" xfId="2333"/>
    <cellStyle name="差_05潍坊_2015年部门预算编制表格（预算01-03表）（乡镇办）0215" xfId="2334"/>
    <cellStyle name="好_河南 缺口县区测算(地方填报白)_2015年部门预算编制表格（预算01-03表）（乡镇办）0215" xfId="2335"/>
    <cellStyle name="gcd" xfId="2336"/>
    <cellStyle name="?鹎%U龡&amp;H齲_x0001_C铣_x0014__x0007__x0001__x0001_" xfId="2337"/>
    <cellStyle name="差_分县成本差异系数_2015年部门预算编制表格（农财股）0215" xfId="2338"/>
    <cellStyle name="烹拳_ +Foil &amp; -FOIL &amp; PAPER" xfId="2339"/>
    <cellStyle name="好_2012年部分市县项目资金（分市县发）_2015年部门预算编制表格（农财股）0215" xfId="2340"/>
    <cellStyle name="好_其他部门(按照总人口测算）—20080416" xfId="2341"/>
    <cellStyle name="好_县市旗测算20080508_民生政策最低支出需求_财力性转移支付2010年预算参考数_2015年部门预算编制表格（农财股）0215" xfId="2342"/>
    <cellStyle name="差_27重庆_财力性转移支付2010年预算参考数_2015年部门预算编制表格（预算01-03表）（乡镇办）0215" xfId="2343"/>
    <cellStyle name="差_教育(按照总人口测算）—20080416_县市旗测算-新科目（含人口规模效应）_教科文2015年部门预算编制表格（预算01-03表）(教科文股)" xfId="2344"/>
    <cellStyle name="差_文体广播事业(按照总人口测算）—20080416_不含人员经费系数_财力性转移支付2010年预算参考数_2015年部门预算编制表格（预算01-03表）（经建股）0215" xfId="2345"/>
    <cellStyle name="差_测算结果_财力性转移支付2010年预算参考数_2015年部门预算编制表格（预算01-03表）（经建股）0215" xfId="2346"/>
    <cellStyle name="差_文体广播事业(按照总人口测算）—20080416_财力性转移支付2010年预算参考数_2015年部门预算编制表格（预算01-03表）（经建股）0215" xfId="2347"/>
    <cellStyle name="差_缺口县区测算（11.13）_财力性转移支付2010年预算参考数_2015年部门预算编制表格（农财股）0215" xfId="2348"/>
    <cellStyle name="差_卫生(按照总人口测算）—20080416_县市旗测算-新科目（含人口规模效应）_2015年部门预算编制表格（农财股）0215" xfId="2349"/>
    <cellStyle name="差_县市旗测算20080508_不含人员经费系数_财力性转移支付2010年预算参考数_2015年部门预算编制表格0305" xfId="2350"/>
    <cellStyle name="好_农林水和城市维护标准支出20080505－县区合计_不含人员经费系数_财力性转移支付2010年预算参考数_2015年部门预算编制表格0305" xfId="2351"/>
    <cellStyle name="好_县区合并测算20080421_民生政策最低支出需求_教科文2015年部门预算编制表格（预算01-03表）(教科文股)" xfId="2352"/>
    <cellStyle name="差_0605石屏县" xfId="2353"/>
    <cellStyle name="差_其他部门(按照总人口测算）—20080416_财力性转移支付2010年预算参考数_2015年部门预算编制表格（农财股）0215" xfId="2354"/>
    <cellStyle name="好_教育(按照总人口测算）—20080416_县市旗测算-新科目（含人口规模效应）_财力性转移支付2010年预算参考数_2015年部门预算编制表格（预算01-03表）（乡镇办）0215" xfId="2355"/>
    <cellStyle name="差_22湖南_财力性转移支付2010年预算参考数_2015年部门预算编制表格（预算01-03表）（经建股）0215" xfId="2356"/>
    <cellStyle name="好_行政（人员）_县市旗测算-新科目（含人口规模效应）_2015年部门预算编制表格（预算01-03表）（乡镇办）0215" xfId="2357"/>
    <cellStyle name="好_人员工资和公用经费" xfId="2358"/>
    <cellStyle name="好_成本差异系数_教科文2015年部门预算编制表格（预算01-03表）(教科文股)" xfId="2359"/>
    <cellStyle name="差_14安徽_财力性转移支付2010年预算参考数_2015年部门预算编制表格0305" xfId="2360"/>
    <cellStyle name="好_00省级(打印)_2015年部门预算编制表格0305" xfId="2361"/>
    <cellStyle name="差_2_财力性转移支付2010年预算参考数_2015年部门预算编制表格（预算01-03表）（经建股）0215" xfId="2362"/>
    <cellStyle name="好_行政公检法测算_县市旗测算-新科目（含人口规模效应）" xfId="2363"/>
    <cellStyle name="差_教育(按照总人口测算）—20080416_教科文2015年部门预算编制表格（预算01-03表）(教科文股)" xfId="2364"/>
    <cellStyle name="好_5334_2006年迪庆县级财政报表附表_2015年部门预算编制表格（农财股）0215" xfId="2365"/>
    <cellStyle name="差_行政(燃修费)_县市旗测算-新科目（含人口规模效应）_2015年部门预算编制表格（预算01-03表）（乡镇办）0215" xfId="2366"/>
    <cellStyle name="好_卫生部门_财力性转移支付2010年预算参考数_2015年部门预算编制表格0305" xfId="2367"/>
    <cellStyle name="差_2006年22湖南_财力性转移支付2010年预算参考数_2015年部门预算编制表格0305" xfId="2368"/>
    <cellStyle name="差_2007年一般预算支出剔除_财力性转移支付2010年预算参考数_2015年部门预算编制表格（预算01-03表）（经建股）0215" xfId="2369"/>
    <cellStyle name="好_专项发文_教科文2015年部门预算编制表格（预算01-03表）(教科文股)" xfId="2370"/>
    <cellStyle name="差_2006年27重庆_财力性转移支付2010年预算参考数_2015年部门预算编制表格（预算01-03表）（乡镇办）0215" xfId="2371"/>
    <cellStyle name="差_1110洱源县_2015年部门预算编制表格（农财股）0215" xfId="2372"/>
    <cellStyle name="好_卫生(按照总人口测算）—20080416_不含人员经费系数_财力性转移支付2010年预算参考数_2015年部门预算编制表格0305" xfId="2373"/>
    <cellStyle name="好_文体广播事业(按照总人口测算）—20080416_民生政策最低支出需求_财力性转移支付2010年预算参考数_教科文2015年部门预算编制表格（预算01-03表）(教科文股)" xfId="2374"/>
    <cellStyle name="差_00省级(打印)_双清区2017年预算表格（含社保基金预算）" xfId="2375"/>
    <cellStyle name="差_丽江汇总_2015年部门预算编制表格（预算01-03表）（经建股）0215" xfId="2376"/>
    <cellStyle name="差_对口支援新疆资金规模测算表20100113_2015年部门预算编制表格0305" xfId="2377"/>
    <cellStyle name="差_城建部门_2015年部门预算编制表格（预算01-03表）（经建股）0215" xfId="2378"/>
    <cellStyle name="差_对口支援新疆资金规模测算表20100113" xfId="2379"/>
    <cellStyle name="差_自行调整差异系数顺序_2015年部门预算编制表格（农财股）0215" xfId="2380"/>
    <cellStyle name="差_0605石屏县_教科文2015年部门预算编制表格（预算01-03表）(教科文股)_双清区2017年预算表格（含社保基金预算）" xfId="2381"/>
    <cellStyle name="好_安徽 缺口县区测算(地方填报)1_财力性转移支付2010年预算参考数_2015年部门预算编制表格（预算01-03表）（乡镇办）0215" xfId="2382"/>
    <cellStyle name="好_人员工资和公用经费2_2015年部门预算编制表格（预算01-03表）（经建股）0215" xfId="2383"/>
    <cellStyle name="差_2006年30云南_2015年部门预算编制表格0305" xfId="2384"/>
    <cellStyle name="Accent3" xfId="2385"/>
    <cellStyle name="差_分析缺口率_财力性转移支付2010年预算参考数_2015年部门预算编制表格（农财股）0215" xfId="2386"/>
    <cellStyle name="好_县市旗测算-新科目（20080627）_县市旗测算-新科目（含人口规模效应）_财力性转移支付2010年预算参考数_2015年部门预算编制表格（农财股）0215" xfId="2387"/>
    <cellStyle name="好_2008年一般预算支出预计_2015年部门预算编制表格（预算01-03表）（经建股）0215" xfId="2388"/>
    <cellStyle name="好_2_2015年部门预算编制表格0305" xfId="2389"/>
    <cellStyle name="差_汇总_2015年部门预算编制表格（预算01-03表）（乡镇办）0215" xfId="2390"/>
    <cellStyle name="好_云南 缺口县区测算(地方填报)" xfId="2391"/>
    <cellStyle name="差_文体广播事业(按照总人口测算）—20080416_财力性转移支付2010年预算参考数_2015年部门预算编制表格（预算01-03表）（乡镇办）0215" xfId="2392"/>
    <cellStyle name="好_县市旗测算-新科目（20080627）_民生政策最低支出需求_财力性转移支付2010年预算参考数_2015年部门预算编制表格0305" xfId="2393"/>
    <cellStyle name="差_卫生(按照总人口测算）—20080416" xfId="2394"/>
    <cellStyle name="好_分析缺口率_2015年部门预算编制表格（农财股）0215" xfId="2395"/>
    <cellStyle name="差_12滨州_财力性转移支付2010年预算参考数_2015年部门预算编制表格0305" xfId="2396"/>
    <cellStyle name="好_2" xfId="2397"/>
    <cellStyle name="差_0605石屏县_财力性转移支付2010年预算参考数_2015年部门预算编制表格0305" xfId="2398"/>
    <cellStyle name="差_其他部门(按照总人口测算）—20080416_不含人员经费系数_财力性转移支付2010年预算参考数_2015年部门预算编制表格（预算01-03表）（经建股）0215" xfId="2399"/>
    <cellStyle name="常规_2010年1-6月预算执行情况_2016年1-12月一般公共预算收支执行情况" xfId="2400"/>
    <cellStyle name="好_重点民生支出需求测算表社保（农村低保）081112_教科文2015年部门预算编制表格（预算01-03表）(教科文股)" xfId="2401"/>
    <cellStyle name="好_县市旗测算-新科目（20080627）_不含人员经费系数_财力性转移支付2010年预算参考数_教科文2015年部门预算编制表格（预算01-03表）(教科文股)" xfId="2402"/>
    <cellStyle name="超级链接" xfId="2403"/>
    <cellStyle name="差_县区合并测算20080423(按照各省比重）_财力性转移支付2010年预算参考数_2015年部门预算编制表格0305" xfId="2404"/>
    <cellStyle name="差_县区合并测算20080423(按照各省比重）_不含人员经费系数_2015年部门预算编制表格（农财股）0215" xfId="2405"/>
    <cellStyle name="差_县区合并测算20080423(按照各省比重）_财力性转移支付2010年预算参考数_2015年部门预算编制表格（预算01-03表）（乡镇办）0215" xfId="2406"/>
    <cellStyle name="好_测算结果汇总_教科文2015年部门预算编制表格（预算01-03表）(教科文股)" xfId="2407"/>
    <cellStyle name="好_行政(燃修费)_县市旗测算-新科目（含人口规模效应）_教科文2015年部门预算编制表格（预算01-03表）(教科文股)" xfId="2408"/>
    <cellStyle name="差_卫生(按照总人口测算）—20080416_不含人员经费系数_财力性转移支付2010年预算参考数_2015年部门预算编制表格（农财股）0215" xfId="2409"/>
    <cellStyle name="差_卫生(按照总人口测算）—20080416_不含人员经费系数_财力性转移支付2010年预算参考数_2015年部门预算编制表格（预算01-03表）（经建股）0215" xfId="2410"/>
    <cellStyle name="差_30云南_1" xfId="2411"/>
    <cellStyle name="差_卫生部门_2015年部门预算编制表格（农财股）0215" xfId="2412"/>
    <cellStyle name="好_云南省2008年转移支付测算——州市本级考核部分及政策性测算_财力性转移支付2010年预算参考数_2015年部门预算编制表格（预算01-03表）（乡镇办）0215" xfId="2413"/>
    <cellStyle name="好_县市旗测算20080508_民生政策最低支出需求_财力性转移支付2010年预算参考数_2015年部门预算编制表格0305" xfId="2414"/>
    <cellStyle name="差_人员工资和公用经费2_财力性转移支付2010年预算参考数_2015年部门预算编制表格（预算01-03表）（乡镇办）0215" xfId="2415"/>
    <cellStyle name="差_核定人数下发表_财力性转移支付2010年预算参考数_2015年部门预算编制表格0305" xfId="2416"/>
    <cellStyle name="好_危改资金测算_2015年部门预算编制表格0305" xfId="2417"/>
    <cellStyle name="好_市辖区测算20080510_不含人员经费系数_财力性转移支付2010年预算参考数_教科文2015年部门预算编制表格（预算01-03表）(教科文股)" xfId="2418"/>
    <cellStyle name="好_教育(按照总人口测算）—20080416_财力性转移支付2010年预算参考数_2015年部门预算编制表格0305" xfId="2419"/>
    <cellStyle name="差_其他部门(按照总人口测算）—20080416_不含人员经费系数_财力性转移支付2010年预算参考数" xfId="2420"/>
    <cellStyle name="差_07临沂_教科文2015年部门预算编制表格（预算01-03表）(教科文股)_双清区2017年预算表格（含社保基金预算）" xfId="2421"/>
    <cellStyle name="常规_06年全市财政收支平衡表060725 2" xfId="2422"/>
    <cellStyle name="差_对口支援新疆资金规模测算表20100106_教科文2015年部门预算编制表格（预算01-03表）(教科文股)" xfId="2423"/>
    <cellStyle name="好_县市旗测算-新科目（20080627）_民生政策最低支出需求_2015年部门预算编制表格（农财股）0215" xfId="2424"/>
    <cellStyle name="差_教育(按照总人口测算）—20080416_2015年部门预算编制表格（预算01-03表）（经建股）0215" xfId="2425"/>
    <cellStyle name="差_30云南_2015年部门预算编制表格0305" xfId="2426"/>
    <cellStyle name="差_2013年专项指标追加经费非税返回登记表1101" xfId="2427"/>
    <cellStyle name="差_人员工资和公用经费3_2015年部门预算编制表格0305" xfId="2428"/>
    <cellStyle name="差_09黑龙江_2015年部门预算编制表格0305" xfId="2429"/>
    <cellStyle name="好_0605石屏县_财力性转移支付2010年预算参考数_2015年部门预算编制表格（预算01-03表）（经建股）0215" xfId="2430"/>
    <cellStyle name="差_卫生(按照总人口测算）—20080416_民生政策最低支出需求_财力性转移支付2010年预算参考数_2015年部门预算编制表格（预算01-03表）（经建股）0215" xfId="2431"/>
    <cellStyle name="好_汇总-县级财政报表附表" xfId="2432"/>
    <cellStyle name="差_自行调整差异系数顺序" xfId="2433"/>
    <cellStyle name="好_分县成本差异系数_民生政策最低支出需求_财力性转移支付2010年预算参考数" xfId="2434"/>
    <cellStyle name="好_缺口县区测算(财政部标准)_2015年部门预算编制表格（农财股）0215" xfId="2435"/>
    <cellStyle name="好_测算结果汇总_财力性转移支付2010年预算参考数_2015年部门预算编制表格（农财股）0215" xfId="2436"/>
    <cellStyle name="好_民生政策最低支出需求" xfId="2437"/>
    <cellStyle name="差_县区合并测算20080423(按照各省比重）_不含人员经费系数_财力性转移支付2010年预算参考数_2015年部门预算编制表格0305" xfId="2438"/>
    <cellStyle name="好_行政（人员）_县市旗测算-新科目（含人口规模效应）_财力性转移支付2010年预算参考数_2015年部门预算编制表格（农财股）0215" xfId="2439"/>
    <cellStyle name="好_Book2" xfId="2440"/>
    <cellStyle name="好_市辖区测算-新科目（20080626）_民生政策最低支出需求_财力性转移支付2010年预算参考数_2015年部门预算编制表格（农财股）0215" xfId="2441"/>
    <cellStyle name="差_2008年一般预算支出预计_2015年部门预算编制表格（农财股）0215" xfId="2442"/>
    <cellStyle name="好_分县成本差异系数_不含人员经费系数_财力性转移支付2010年预算参考数_2015年部门预算编制表格（预算01-03表）（乡镇办）0215" xfId="2443"/>
    <cellStyle name="差_Book2_教科文2015年部门预算编制表格（预算01-03表）(教科文股)" xfId="2444"/>
    <cellStyle name="好_33甘肃_2015年部门预算编制表格（预算01-03表）（乡镇办）0215" xfId="2445"/>
    <cellStyle name="差_测算结果汇总_财力性转移支付2010年预算参考数_2015年部门预算编制表格（预算01-03表）（乡镇办）0215" xfId="2446"/>
    <cellStyle name="好_其他部门(按照总人口测算）—20080416_财力性转移支付2010年预算参考数_2015年部门预算编制表格（农财股）0215" xfId="2447"/>
    <cellStyle name="差_09黑龙江_教科文2015年部门预算编制表格（预算01-03表）(教科文股)_双清区2017年预算表格（含社保基金预算）" xfId="2448"/>
    <cellStyle name="差_人员工资和公用经费_2015年部门预算编制表格（农财股）0215" xfId="2449"/>
    <cellStyle name="差_09黑龙江_双清区2017年预算表格（含社保基金预算）" xfId="2450"/>
    <cellStyle name="差_专项发文_2015年部门预算编制表格0305" xfId="2451"/>
    <cellStyle name="差_县市旗测算-新科目（20080627）_不含人员经费系数_2015年部门预算编制表格0305" xfId="2452"/>
    <cellStyle name="好_第五部分(才淼、饶永宏）_2015年部门预算编制表格（预算01-03表）（乡镇办）0215" xfId="2453"/>
    <cellStyle name="好_第一部分：综合全_2015年部门预算编制表格（农财股）0215" xfId="2454"/>
    <cellStyle name="好_危改资金测算_财力性转移支付2010年预算参考数_2015年部门预算编制表格（预算01-03表）（乡镇办）0215" xfId="2455"/>
    <cellStyle name="差_同德_教科文2015年部门预算编制表格（预算01-03表）(教科文股)" xfId="2456"/>
    <cellStyle name="好_行政(燃修费)_县市旗测算-新科目（含人口规模效应）_2015年部门预算编制表格（农财股）0215" xfId="2457"/>
    <cellStyle name="差_缺口县区测算" xfId="2458"/>
    <cellStyle name="差_行政(燃修费)_不含人员经费系数_教科文2015年部门预算编制表格（预算01-03表）(教科文股)" xfId="2459"/>
    <cellStyle name="好_平邑_2015年部门预算编制表格0305" xfId="2460"/>
    <cellStyle name="好_县区合并测算20080423(按照各省比重）_民生政策最低支出需求" xfId="2461"/>
    <cellStyle name="好_汇总_2015年部门预算编制表格0305" xfId="2462"/>
    <cellStyle name="好_28四川_2015年部门预算编制表格（预算01-03表）（经建股）0215" xfId="2463"/>
    <cellStyle name="差_1_2015年部门预算编制表格（农财股）0215" xfId="2464"/>
    <cellStyle name="差_2006年22湖南_2015年部门预算编制表格0305" xfId="2465"/>
    <cellStyle name="好_行政（人员）_财力性转移支付2010年预算参考数_教科文2015年部门预算编制表格（预算01-03表）(教科文股)" xfId="2466"/>
    <cellStyle name="好_分县成本差异系数_2015年部门预算编制表格（预算01-03表）（经建股）0215" xfId="2467"/>
    <cellStyle name="差_1_2015年部门预算编制表格（预算01-03表）（经建股）0215_双清区2017年预算表格（含社保基金预算）" xfId="2468"/>
    <cellStyle name="差_平邑_2015年部门预算编制表格（农财股）0215" xfId="2469"/>
    <cellStyle name="好_行政（人员）_民生政策最低支出需求_财力性转移支付2010年预算参考数_2015年部门预算编制表格（预算01-03表）（乡镇办）0215" xfId="2470"/>
    <cellStyle name="差_1_2015年部门预算编制表格（预算01-03表）（乡镇办）0215" xfId="2471"/>
    <cellStyle name="差_1110洱源县_2015年部门预算编制表格0305" xfId="2472"/>
    <cellStyle name="好_成本差异系数_财力性转移支付2010年预算参考数_2015年部门预算编制表格（农财股）0215" xfId="2473"/>
    <cellStyle name="好_县区合并测算20080423(按照各省比重）_不含人员经费系数_2015年部门预算编制表格（农财股）0215" xfId="2474"/>
    <cellStyle name="差_1_财力性转移支付2010年预算参考数_2015年部门预算编制表格（农财股）0215" xfId="2475"/>
    <cellStyle name="好_农林水和城市维护标准支出20080505－县区合计_2015年部门预算编制表格（预算01-03表）（乡镇办）0215" xfId="2476"/>
    <cellStyle name="差_县区合并测算20080421_民生政策最低支出需求_财力性转移支付2010年预算参考数_2015年部门预算编制表格0305" xfId="2477"/>
    <cellStyle name="差_分析缺口率_2015年部门预算编制表格（预算01-03表）（乡镇办）0215" xfId="2478"/>
    <cellStyle name="差_1_财力性转移支付2010年预算参考数_双清区2017年预算表格（含社保基金预算）" xfId="2479"/>
    <cellStyle name="差_1_教科文2015年部门预算编制表格（预算01-03表）(教科文股)" xfId="2480"/>
    <cellStyle name="好_青海 缺口县区测算(地方填报)_2015年部门预算编制表格0305" xfId="2481"/>
    <cellStyle name="好_文体广播事业(按照总人口测算）—20080416_民生政策最低支出需求_财力性转移支付2010年预算参考数_2015年部门预算编制表格（农财股）0215" xfId="2482"/>
    <cellStyle name="好_教育(按照总人口测算）—20080416_民生政策最低支出需求_2015年部门预算编制表格（预算01-03表）（乡镇办）0215" xfId="2483"/>
    <cellStyle name="好_30云南_2015年部门预算编制表格（农财股）0215" xfId="2484"/>
    <cellStyle name="差_03昭通_2015年部门预算编制表格（农财股）0215" xfId="2485"/>
    <cellStyle name="Header1" xfId="2486"/>
    <cellStyle name="好_平邑_2015年部门预算编制表格（预算01-03表）（经建股）0215" xfId="2487"/>
    <cellStyle name="差_市辖区测算20080510_县市旗测算-新科目（含人口规模效应）_2015年部门预算编制表格（农财股）0215" xfId="2488"/>
    <cellStyle name="好_重点民生支出需求测算表社保（农村低保）081112" xfId="2489"/>
    <cellStyle name="好_县市旗测算-新科目（20080627）_不含人员经费系数_财力性转移支付2010年预算参考数" xfId="2490"/>
    <cellStyle name="好_2_财力性转移支付2010年预算参考数_2015年部门预算编制表格（预算01-03表）（经建股）0215" xfId="2491"/>
    <cellStyle name="差_危改资金测算_2015年部门预算编制表格（预算01-03表）（乡镇办）0215" xfId="2492"/>
    <cellStyle name="差_行政公检法测算_县市旗测算-新科目（含人口规模效应）_财力性转移支付2010年预算参考数_教科文2015年部门预算编制表格（预算01-03表）(教科文股)" xfId="2493"/>
    <cellStyle name="差_文体广播部门_2015年部门预算编制表格（预算01-03表）（经建股）0215" xfId="2494"/>
    <cellStyle name="好_县区合并测算20080421_民生政策最低支出需求_财力性转移支付2010年预算参考数_2015年部门预算编制表格（预算01-03表）（乡镇办）0215" xfId="2495"/>
    <cellStyle name="好_行政(燃修费)_县市旗测算-新科目（含人口规模效应）_财力性转移支付2010年预算参考数_2015年部门预算编制表格（预算01-03表）（乡镇办）0215" xfId="2496"/>
    <cellStyle name="差_1110洱源县_财力性转移支付2010年预算参考数_2015年部门预算编制表格（预算01-03表）（经建股）0215" xfId="2497"/>
    <cellStyle name="差_汇总_2015年部门预算编制表格0305" xfId="2498"/>
    <cellStyle name="差_核定人数对比_财力性转移支付2010年预算参考数_2015年部门预算编制表格（预算01-03表）（乡镇办）0215" xfId="2499"/>
    <cellStyle name="差_gdp_2015年部门预算编制表格（预算01-03表）（经建股）0215" xfId="2500"/>
    <cellStyle name="好_汇总-县级财政报表附表_2015年部门预算编制表格（预算01-03表）（经建股）0215" xfId="2501"/>
    <cellStyle name="好_县区合并测算20080421_不含人员经费系数_教科文2015年部门预算编制表格（预算01-03表）(教科文股)" xfId="2502"/>
    <cellStyle name="好_Book2_2015年部门预算编制表格0305" xfId="2503"/>
    <cellStyle name="好_2006年全省财力计算表（中央、决算）_2015年部门预算编制表格（农财股）0215" xfId="2504"/>
    <cellStyle name="差_教育(按照总人口测算）—20080416_不含人员经费系数_财力性转移支付2010年预算参考数_2015年部门预算编制表格（农财股）0215" xfId="2505"/>
    <cellStyle name="差_核定人数下发表_2015年部门预算编制表格0305" xfId="2506"/>
    <cellStyle name="好_同德" xfId="2507"/>
    <cellStyle name="差_县区合并测算20080423(按照各省比重）_民生政策最低支出需求_2015年部门预算编制表格（预算01-03表）（乡镇办）0215" xfId="2508"/>
    <cellStyle name="差_11大理_2015年部门预算编制表格（预算01-03表）（乡镇办）0215" xfId="2509"/>
    <cellStyle name="好_2006年34青海_财力性转移支付2010年预算参考数" xfId="2510"/>
    <cellStyle name="好_核定人数下发表_财力性转移支付2010年预算参考数_2015年部门预算编制表格0305" xfId="2511"/>
    <cellStyle name="差_县市旗测算-新科目（20080626）_县市旗测算-新科目（含人口规模效应）_财力性转移支付2010年预算参考数_2015年部门预算编制表格0305" xfId="2512"/>
    <cellStyle name="差_云南 缺口县区测算(地方填报)_2015年部门预算编制表格（预算01-03表）（经建股）0215" xfId="2513"/>
    <cellStyle name="好_33甘肃_2015年部门预算编制表格（预算01-03表）（经建股）0215" xfId="2514"/>
    <cellStyle name="差_重点民生支出需求测算表社保（农村低保）081112_2015年部门预算编制表格0305" xfId="2515"/>
    <cellStyle name="差_11大理_财力性转移支付2010年预算参考数_教科文2015年部门预算编制表格（预算01-03表）(教科文股)" xfId="2516"/>
    <cellStyle name="差_青海 缺口县区测算(地方填报)_财力性转移支付2010年预算参考数" xfId="2517"/>
    <cellStyle name="差_行政公检法测算_不含人员经费系数_财力性转移支付2010年预算参考数_教科文2015年部门预算编制表格（预算01-03表）(教科文股)" xfId="2518"/>
    <cellStyle name="差_县市旗测算-新科目（20080626）_不含人员经费系数_财力性转移支付2010年预算参考数_2015年部门预算编制表格0305" xfId="2519"/>
    <cellStyle name="好_测算结果_2015年部门预算编制表格（预算01-03表）（乡镇办）0215" xfId="2520"/>
    <cellStyle name="差_2013年专项追加指标非税登记表1221" xfId="2521"/>
    <cellStyle name="好_汇总表4" xfId="2522"/>
    <cellStyle name="差_11大理_财力性转移支付2010年预算参考数_2015年部门预算编制表格（农财股）0215" xfId="2523"/>
    <cellStyle name="好_县区合并测算20080421_县市旗测算-新科目（含人口规模效应）_财力性转移支付2010年预算参考数" xfId="2524"/>
    <cellStyle name="差_汇总表_财力性转移支付2010年预算参考数_2015年部门预算编制表格（预算01-03表）（乡镇办）0215" xfId="2525"/>
    <cellStyle name="差_33甘肃_2015年部门预算编制表格（预算01-03表）（经建股）0215" xfId="2526"/>
    <cellStyle name="好_附表_2015年部门预算编制表格（预算01-03表）（乡镇办）0215" xfId="2527"/>
    <cellStyle name="差_财政供养人员_财力性转移支付2010年预算参考数" xfId="2528"/>
    <cellStyle name="好_行政（人员）_财力性转移支付2010年预算参考数_2015年部门预算编制表格（预算01-03表）（经建股）0215" xfId="2529"/>
    <cellStyle name="差_12滨州" xfId="2530"/>
    <cellStyle name="好_2014年一般性转移支付对账表（1.16）" xfId="2531"/>
    <cellStyle name="差_卫生部门_财力性转移支付2010年预算参考数_教科文2015年部门预算编制表格（预算01-03表）(教科文股)" xfId="2532"/>
    <cellStyle name="好_附表_财力性转移支付2010年预算参考数_2015年部门预算编制表格0305" xfId="2533"/>
    <cellStyle name="差_12滨州_2015年部门预算编制表格（预算01-03表）（经建股）0215" xfId="2534"/>
    <cellStyle name="差_安徽 缺口县区测算(地方填报)1_2015年部门预算编制表格（预算01-03表）（乡镇办）0215" xfId="2535"/>
    <cellStyle name="好_分县成本差异系数_民生政策最低支出需求_教科文2015年部门预算编制表格（预算01-03表）(教科文股)" xfId="2536"/>
    <cellStyle name="差_2006年水利统计指标统计表_2015年部门预算编制表格（预算01-03表）（经建股）0215" xfId="2537"/>
    <cellStyle name="好_教育(按照总人口测算）—20080416_财力性转移支付2010年预算参考数_2015年部门预算编制表格（预算01-03表）（经建股）0215" xfId="2538"/>
    <cellStyle name="常规 27" xfId="2539"/>
    <cellStyle name="好_2006年34青海_教科文2015年部门预算编制表格（预算01-03表）(教科文股)" xfId="2540"/>
    <cellStyle name="好_27重庆_财力性转移支付2010年预算参考数_2015年部门预算编制表格0305" xfId="2541"/>
    <cellStyle name="好_县市旗测算-新科目（20080627）_2015年部门预算编制表格（农财股）0215" xfId="2542"/>
    <cellStyle name="差_青海 缺口县区测算(地方填报)_财力性转移支付2010年预算参考数_2015年部门预算编制表格（农财股）0215" xfId="2543"/>
    <cellStyle name="常规_邵阳市双清区2005年综合财政预算（草案）0321打印" xfId="2544"/>
    <cellStyle name="好_文体广播事业(按照总人口测算）—20080416_县市旗测算-新科目（含人口规模效应）" xfId="2545"/>
    <cellStyle name="差_Book2_财力性转移支付2010年预算参考数" xfId="2546"/>
    <cellStyle name="差_文体广播事业(按照总人口测算）—20080416_县市旗测算-新科目（含人口规模效应）_教科文2015年部门预算编制表格（预算01-03表）(教科文股)" xfId="2547"/>
    <cellStyle name="差_分县成本差异系数_不含人员经费系数_2015年部门预算编制表格（预算01-03表）（乡镇办）0215" xfId="2548"/>
    <cellStyle name="差_县市旗测算-新科目（20080627）_不含人员经费系数_财力性转移支付2010年预算参考数" xfId="2549"/>
    <cellStyle name="好_2008年全省汇总收支计算表_教科文2015年部门预算编制表格（预算01-03表）(教科文股)" xfId="2550"/>
    <cellStyle name="差_行政（人员）_不含人员经费系数_财力性转移支付2010年预算参考数_2015年部门预算编制表格（预算01-03表）（经建股）0215" xfId="2551"/>
    <cellStyle name="好_分县成本差异系数_民生政策最低支出需求_财力性转移支付2010年预算参考数_2015年部门预算编制表格0305" xfId="2552"/>
    <cellStyle name="差_县市旗测算-新科目（20080627）_县市旗测算-新科目（含人口规模效应）_2015年部门预算编制表格0305" xfId="2553"/>
    <cellStyle name="差_行政公检法测算_民生政策最低支出需求_2015年部门预算编制表格（预算01-03表）（乡镇办）0215" xfId="2554"/>
    <cellStyle name="差_河南 缺口县区测算(地方填报)_财力性转移支付2010年预算参考数_2015年部门预算编制表格（预算01-03表）（经建股）0215" xfId="2555"/>
    <cellStyle name="差_附表_2015年部门预算编制表格（预算01-03表）（乡镇办）0215" xfId="2556"/>
    <cellStyle name="好_县区合并测算20080421_民生政策最低支出需求_2015年部门预算编制表格0305" xfId="2557"/>
    <cellStyle name="差_市辖区测算-新科目（20080626）_民生政策最低支出需求_教科文2015年部门预算编制表格（预算01-03表）(教科文股)" xfId="2558"/>
    <cellStyle name="差_行政（人员）_不含人员经费系数_财力性转移支付2010年预算参考数" xfId="2559"/>
    <cellStyle name="好_县市旗测算-新科目（20080626）_民生政策最低支出需求_2015年部门预算编制表格（农财股）0215" xfId="2560"/>
    <cellStyle name="好_平邑_财力性转移支付2010年预算参考数_2015年部门预算编制表格（预算01-03表）（乡镇办）0215" xfId="2561"/>
    <cellStyle name="好_2006年全省财力计算表（中央、决算）" xfId="2562"/>
    <cellStyle name="好_行政公检法测算_民生政策最低支出需求_2015年部门预算编制表格（预算01-03表）（乡镇办）0215" xfId="2563"/>
    <cellStyle name="差_27重庆_2015年部门预算编制表格0305" xfId="2564"/>
    <cellStyle name="好_2007年一般预算支出剔除_财力性转移支付2010年预算参考数_2015年部门预算编制表格0305" xfId="2565"/>
    <cellStyle name="差_青海 缺口县区测算(地方填报)_财力性转移支付2010年预算参考数_教科文2015年部门预算编制表格（预算01-03表）(教科文股)" xfId="2566"/>
    <cellStyle name="好_总人口_2015年部门预算编制表格（预算01-03表）（乡镇办）0215" xfId="2567"/>
    <cellStyle name="差_缺口县区测算(财政部标准)_2015年部门预算编制表格（预算01-03表）（经建股）0215" xfId="2568"/>
    <cellStyle name="好_其他部门(按照总人口测算）—20080416_民生政策最低支出需求_教科文2015年部门预算编制表格（预算01-03表）(教科文股)" xfId="2569"/>
    <cellStyle name="差_其他部门(按照总人口测算）—20080416_民生政策最低支出需求_财力性转移支付2010年预算参考数_2015年部门预算编制表格（农财股）0215" xfId="2570"/>
    <cellStyle name="差_12滨州_教科文2015年部门预算编制表格（预算01-03表）(教科文股)" xfId="2571"/>
    <cellStyle name="好_县区合并测算20080421_民生政策最低支出需求_财力性转移支付2010年预算参考数_2015年部门预算编制表格（农财股）0215" xfId="2572"/>
    <cellStyle name="好_市辖区测算20080510_民生政策最低支出需求_财力性转移支付2010年预算参考数" xfId="2573"/>
    <cellStyle name="好_卫生(按照总人口测算）—20080416_2015年部门预算编制表格0305" xfId="2574"/>
    <cellStyle name="差_测算结果汇总_2015年部门预算编制表格0305" xfId="2575"/>
    <cellStyle name="好_县市旗测算20080508_2015年部门预算编制表格（预算01-03表）（经建股）0215" xfId="2576"/>
    <cellStyle name="好_2006年全省财力计算表（中央、决算）_2015年部门预算编制表格0305" xfId="2577"/>
    <cellStyle name="好_行政公检法测算_2015年部门预算编制表格0305" xfId="2578"/>
    <cellStyle name="好_河南 缺口县区测算(地方填报白)_财力性转移支付2010年预算参考数_教科文2015年部门预算编制表格（预算01-03表）(教科文股)" xfId="2579"/>
    <cellStyle name="差_对口支援新疆资金规模测算表20100106_2015年部门预算编制表格（预算01-03表）（乡镇办）0215" xfId="2580"/>
    <cellStyle name="差_2008年预计支出与2007年对比_2015年部门预算编制表格（预算01-03表）（乡镇办）0215" xfId="2581"/>
    <cellStyle name="差_2" xfId="2582"/>
    <cellStyle name="好_2008年支出调整_财力性转移支付2010年预算参考数_2015年部门预算编制表格0305" xfId="2583"/>
    <cellStyle name="好_28四川_教科文2015年部门预算编制表格（预算01-03表）(教科文股)" xfId="2584"/>
    <cellStyle name="好_县区合并测算20080423(按照各省比重）_不含人员经费系数_教科文2015年部门预算编制表格（预算01-03表）(教科文股)" xfId="2585"/>
    <cellStyle name="好_成本差异系数_财力性转移支付2010年预算参考数_教科文2015年部门预算编制表格（预算01-03表）(教科文股)" xfId="2586"/>
    <cellStyle name="差_人员工资和公用经费_财力性转移支付2010年预算参考数_2015年部门预算编制表格（预算01-03表）（经建股）0215" xfId="2587"/>
    <cellStyle name="好_自行调整差异系数顺序_财力性转移支付2010年预算参考数_教科文2015年部门预算编制表格（预算01-03表）(教科文股)" xfId="2588"/>
    <cellStyle name="好_行政（人员）_民生政策最低支出需求_2015年部门预算编制表格（预算01-03表）（经建股）0215" xfId="2589"/>
    <cellStyle name="差_行政公检法测算_县市旗测算-新科目（含人口规模效应）_财力性转移支付2010年预算参考数_2015年部门预算编制表格（预算01-03表）（经建股）0215" xfId="2590"/>
    <cellStyle name="差_行政（人员）_县市旗测算-新科目（含人口规模效应）_2015年部门预算编制表格（预算01-03表）（乡镇办）0215" xfId="2591"/>
    <cellStyle name="差_人员工资和公用经费3_财力性转移支付2010年预算参考数_2015年部门预算编制表格（预算01-03表）（乡镇办）0215" xfId="2592"/>
    <cellStyle name="差_市辖区测算20080510_不含人员经费系数" xfId="2593"/>
    <cellStyle name="差_农林水和城市维护标准支出20080505－县区合计_县市旗测算-新科目（含人口规模效应）_财力性转移支付2010年预算参考数_2015年部门预算编制表格（农财股）0215" xfId="2594"/>
    <cellStyle name="差_平邑" xfId="2595"/>
    <cellStyle name="差_平邑_2015年部门预算编制表格（预算01-03表）（经建股）0215" xfId="2596"/>
    <cellStyle name="好_卫生(按照总人口测算）—20080416_县市旗测算-新科目（含人口规模效应）_2015年部门预算编制表格0305" xfId="2597"/>
    <cellStyle name="差_平邑_2015年部门预算编制表格0305" xfId="2598"/>
    <cellStyle name="好_28四川_财力性转移支付2010年预算参考数_2015年部门预算编制表格（农财股）0215" xfId="2599"/>
    <cellStyle name="差_县区合并测算20080423(按照各省比重）_县市旗测算-新科目（含人口规模效应）_2015年部门预算编制表格（预算01-03表）（经建股）0215" xfId="2600"/>
    <cellStyle name="好_财政供养人员_财力性转移支付2010年预算参考数_教科文2015年部门预算编制表格（预算01-03表）(教科文股)" xfId="2601"/>
    <cellStyle name="差_平邑_财力性转移支付2010年预算参考数_2015年部门预算编制表格0305" xfId="2602"/>
    <cellStyle name="差_县市旗测算20080508_民生政策最低支出需求_财力性转移支付2010年预算参考数" xfId="2603"/>
    <cellStyle name="差_县市旗测算-新科目（20080627）_不含人员经费系数_财力性转移支付2010年预算参考数_2015年部门预算编制表格（预算01-03表）（经建股）0215" xfId="2604"/>
    <cellStyle name="好_2006年34青海_2015年部门预算编制表格（农财股）0215" xfId="2605"/>
    <cellStyle name="差_市辖区测算-新科目（20080626）_县市旗测算-新科目（含人口规模效应）_财力性转移支付2010年预算参考数_2015年部门预算编制表格（农财股）0215" xfId="2606"/>
    <cellStyle name="好_卫生部门_2015年部门预算编制表格（预算01-03表）（经建股）0215" xfId="2607"/>
    <cellStyle name="差_其他部门(按照总人口测算）—20080416" xfId="2608"/>
    <cellStyle name="差_市辖区测算20080510_财力性转移支付2010年预算参考数_2015年部门预算编制表格0305" xfId="2609"/>
    <cellStyle name="差_其他部门(按照总人口测算）—20080416_2015年部门预算编制表格（农财股）0215" xfId="2610"/>
    <cellStyle name="差_卫生(按照总人口测算）—20080416_民生政策最低支出需求_2015年部门预算编制表格（农财股）0215" xfId="2611"/>
    <cellStyle name="好_0605石屏县_2015年部门预算编制表格（农财股）0215" xfId="2612"/>
    <cellStyle name="差_其他部门(按照总人口测算）—20080416_2015年部门预算编制表格（预算01-03表）（乡镇办）0215" xfId="2613"/>
    <cellStyle name="好_县区合并测算20080421_不含人员经费系数_财力性转移支付2010年预算参考数_教科文2015年部门预算编制表格（预算01-03表）(教科文股)" xfId="2614"/>
    <cellStyle name="好_卫生(按照总人口测算）—20080416_2015年部门预算编制表格（预算01-03表）（经建股）0215" xfId="2615"/>
    <cellStyle name="好_教育(按照总人口测算）—20080416_民生政策最低支出需求_2015年部门预算编制表格0305" xfId="2616"/>
    <cellStyle name="差_行政(燃修费)_民生政策最低支出需求_2015年部门预算编制表格（预算01-03表）（经建股）0215" xfId="2617"/>
    <cellStyle name="差_其他部门(按照总人口测算）—20080416_财力性转移支付2010年预算参考数_2015年部门预算编制表格（预算01-03表）（经建股）0215" xfId="2618"/>
    <cellStyle name="差_其他部门(按照总人口测算）—20080416_财力性转移支付2010年预算参考数_2015年部门预算编制表格（预算01-03表）（乡镇办）0215" xfId="2619"/>
    <cellStyle name="强调 2" xfId="2620"/>
    <cellStyle name="好_县市旗测算-新科目（20080626）_县市旗测算-新科目（含人口规模效应）_2015年部门预算编制表格（预算01-03表）（经建股）0215" xfId="2621"/>
    <cellStyle name="差_其他部门(按照总人口测算）—20080416_财力性转移支付2010年预算参考数_2015年部门预算编制表格0305" xfId="2622"/>
    <cellStyle name="差_市辖区测算20080510_县市旗测算-新科目（含人口规模效应）_财力性转移支付2010年预算参考数_教科文2015年部门预算编制表格（预算01-03表）(教科文股)" xfId="2623"/>
    <cellStyle name="好_其他部门(按照总人口测算）—20080416_县市旗测算-新科目（含人口规模效应）_2015年部门预算编制表格（预算01-03表）（乡镇办）0215" xfId="2624"/>
    <cellStyle name="差_其他部门(按照总人口测算）—20080416_民生政策最低支出需求" xfId="2625"/>
    <cellStyle name="好_农林水和城市维护标准支出20080505－县区合计_不含人员经费系数_2015年部门预算编制表格（农财股）0215" xfId="2626"/>
    <cellStyle name="好_农林水和城市维护标准支出20080505－县区合计_财力性转移支付2010年预算参考数_2015年部门预算编制表格（预算01-03表）（经建股）0215" xfId="2627"/>
    <cellStyle name="差_测算结果汇总_财力性转移支付2010年预算参考数_2015年部门预算编制表格（农财股）0215" xfId="2628"/>
    <cellStyle name="好_2_2015年部门预算编制表格（农财股）0215" xfId="2629"/>
    <cellStyle name="好_县市旗测算20080508_民生政策最低支出需求_2015年部门预算编制表格（预算01-03表）（经建股）0215" xfId="2630"/>
    <cellStyle name="差_其他部门(按照总人口测算）—20080416_县市旗测算-新科目（含人口规模效应）_2015年部门预算编制表格（预算01-03表）（经建股）0215" xfId="2631"/>
    <cellStyle name="差_人员工资和公用经费_财力性转移支付2010年预算参考数_2015年部门预算编制表格（预算01-03表）（乡镇办）0215" xfId="2632"/>
    <cellStyle name="好_对口支援新疆资金规模测算表20100106_教科文2015年部门预算编制表格（预算01-03表）(教科文股)" xfId="2633"/>
    <cellStyle name="差_其他部门(按照总人口测算）—20080416_县市旗测算-新科目（含人口规模效应）_2015年部门预算编制表格0305" xfId="2634"/>
    <cellStyle name="差_其他部门(按照总人口测算）—20080416_县市旗测算-新科目（含人口规模效应）_财力性转移支付2010年预算参考数_2015年部门预算编制表格（预算01-03表）（乡镇办）0215" xfId="2635"/>
    <cellStyle name="差_其他部门(按照总人口测算）—20080416_县市旗测算-新科目（含人口规模效应）_财力性转移支付2010年预算参考数_2015年部门预算编制表格0305" xfId="2636"/>
    <cellStyle name="常规 4_01综合类2010" xfId="2637"/>
    <cellStyle name="常规 2_01综合类" xfId="2638"/>
    <cellStyle name="好_一般预算支出口径剔除表_财力性转移支付2010年预算参考数" xfId="2639"/>
    <cellStyle name="好_自行调整差异系数顺序_2015年部门预算编制表格（农财股）0215" xfId="2640"/>
    <cellStyle name="差_其他部门(按照总人口测算）—20080416_县市旗测算-新科目（含人口规模效应）_财力性转移支付2010年预算参考数_教科文2015年部门预算编制表格（预算01-03表）(教科文股)" xfId="2641"/>
    <cellStyle name="好_2006年22湖南_2015年部门预算编制表格（农财股）0215" xfId="2642"/>
    <cellStyle name="差_县区合并测算20080421_财力性转移支付2010年预算参考数" xfId="2643"/>
    <cellStyle name="差_检验表_教科文2015年部门预算编制表格（预算01-03表）(教科文股)" xfId="2644"/>
    <cellStyle name="好_文体广播事业(按照总人口测算）—20080416" xfId="2645"/>
    <cellStyle name="差_青海 缺口县区测算(地方填报)_财力性转移支付2010年预算参考数_2015年部门预算编制表格（预算01-03表）（经建股）0215" xfId="2646"/>
    <cellStyle name="差_青海 缺口县区测算(地方填报)_财力性转移支付2010年预算参考数_2015年部门预算编制表格（预算01-03表）（乡镇办）0215" xfId="2647"/>
    <cellStyle name="差_青海 缺口县区测算(地方填报)_财力性转移支付2010年预算参考数_2015年部门预算编制表格0305" xfId="2648"/>
    <cellStyle name="差_行政（人员）_民生政策最低支出需求_2015年部门预算编制表格（预算01-03表）（经建股）0215" xfId="2649"/>
    <cellStyle name="好_行政(燃修费)_不含人员经费系数_财力性转移支付2010年预算参考数_2015年部门预算编制表格0305" xfId="2650"/>
    <cellStyle name="好_34青海_1_财力性转移支付2010年预算参考数" xfId="2651"/>
    <cellStyle name="差_青海 缺口县区测算(地方填报)_教科文2015年部门预算编制表格（预算01-03表）(教科文股)" xfId="2652"/>
    <cellStyle name="差_缺口县区测算_2015年部门预算编制表格0305" xfId="2653"/>
    <cellStyle name="好_行政（人员）_民生政策最低支出需求_财力性转移支付2010年预算参考数" xfId="2654"/>
    <cellStyle name="差_市辖区测算-新科目（20080626）_县市旗测算-新科目（含人口规模效应）_2015年部门预算编制表格（预算01-03表）（经建股）0215" xfId="2655"/>
    <cellStyle name="好_河南 缺口县区测算(地方填报白)_财力性转移支付2010年预算参考数_2015年部门预算编制表格（农财股）0215" xfId="2656"/>
    <cellStyle name="好_市辖区测算20080510_不含人员经费系数_2015年部门预算编制表格（预算01-03表）（经建股）0215" xfId="2657"/>
    <cellStyle name="差_缺口县区测算（11.13）_2015年部门预算编制表格（农财股）0215" xfId="2658"/>
    <cellStyle name="差_缺口县区测算（11.13）_财力性转移支付2010年预算参考数_教科文2015年部门预算编制表格（预算01-03表）(教科文股)" xfId="2659"/>
    <cellStyle name="差_缺口县区测算(按2007支出增长25%测算)_2015年部门预算编制表格（农财股）0215" xfId="2660"/>
    <cellStyle name="差_缺口县区测算(按2007支出增长25%测算)_2015年部门预算编制表格（预算01-03表）（经建股）0215" xfId="2661"/>
    <cellStyle name="好_农林水和城市维护标准支出20080505－县区合计_县市旗测算-新科目（含人口规模效应）" xfId="2662"/>
    <cellStyle name="差_缺口县区测算(按2007支出增长25%测算)_2015年部门预算编制表格0305" xfId="2663"/>
    <cellStyle name="好_县市旗测算20080508_县市旗测算-新科目（含人口规模效应）_2015年部门预算编制表格（预算01-03表）（经建股）0215" xfId="2664"/>
    <cellStyle name="好_县市旗测算20080508_县市旗测算-新科目（含人口规模效应）" xfId="2665"/>
    <cellStyle name="差_缺口县区测算(按2007支出增长25%测算)_财力性转移支付2010年预算参考数_2015年部门预算编制表格（预算01-03表）（经建股）0215" xfId="2666"/>
    <cellStyle name="差_缺口县区测算(按2007支出增长25%测算)_财力性转移支付2010年预算参考数_2015年部门预算编制表格（农财股）0215" xfId="2667"/>
    <cellStyle name="差_行政(燃修费)_县市旗测算-新科目（含人口规模效应）" xfId="2668"/>
    <cellStyle name="差_缺口县区测算(财政部标准)_财力性转移支付2010年预算参考数_教科文2015年部门预算编制表格（预算01-03表）(教科文股)" xfId="2669"/>
    <cellStyle name="差_县区合并测算20080421_县市旗测算-新科目（含人口规模效应）_财力性转移支付2010年预算参考数_教科文2015年部门预算编制表格（预算01-03表）(教科文股)" xfId="2670"/>
    <cellStyle name="好_一般预算支出口径剔除表_财力性转移支付2010年预算参考数_2015年部门预算编制表格（农财股）0215" xfId="2671"/>
    <cellStyle name="好_一般预算支出口径剔除表_财力性转移支付2010年预算参考数_2015年部门预算编制表格（预算01-03表）（经建股）0215" xfId="2672"/>
    <cellStyle name="好_市辖区测算-新科目（20080626）_县市旗测算-新科目（含人口规模效应）_财力性转移支付2010年预算参考数_2015年部门预算编制表格（预算01-03表）（经建股）0215" xfId="2673"/>
    <cellStyle name="好_2008年预计支出与2007年对比_2015年部门预算编制表格（预算01-03表）（经建股）0215" xfId="2674"/>
    <cellStyle name="好_县市旗测算-新科目（20080626）_民生政策最低支出需求_财力性转移支付2010年预算参考数_2015年部门预算编制表格0305" xfId="2675"/>
    <cellStyle name="差_2006年28四川_财力性转移支付2010年预算参考数_2015年部门预算编制表格（预算01-03表）（经建股）0215" xfId="2676"/>
    <cellStyle name="差_缺口县区测算(按2007支出增长25%测算)_教科文2015年部门预算编制表格（预算01-03表）(教科文股)" xfId="2677"/>
    <cellStyle name="差_缺口县区测算(按核定人数)_2015年部门预算编制表格（农财股）0215" xfId="2678"/>
    <cellStyle name="好_2006年水利统计指标统计表_财力性转移支付2010年预算参考数_2015年部门预算编制表格0305" xfId="2679"/>
    <cellStyle name="好_成本差异系数_2015年部门预算编制表格（预算01-03表）（乡镇办）0215" xfId="2680"/>
    <cellStyle name="好_34青海_1_财力性转移支付2010年预算参考数_教科文2015年部门预算编制表格（预算01-03表）(教科文股)" xfId="2681"/>
    <cellStyle name="差_缺口县区测算(按核定人数)_2015年部门预算编制表格（预算01-03表）（经建股）0215" xfId="2682"/>
    <cellStyle name="差_缺口县区测算(按核定人数)_财力性转移支付2010年预算参考数_2015年部门预算编制表格（农财股）0215" xfId="2683"/>
    <cellStyle name="差_缺口县区测算(按核定人数)_2015年部门预算编制表格（预算01-03表）（乡镇办）0215" xfId="2684"/>
    <cellStyle name="差_行政公检法测算_2015年部门预算编制表格0305" xfId="2685"/>
    <cellStyle name="差_0605石屏县_财力性转移支付2010年预算参考数_2015年部门预算编制表格（预算01-03表）（经建股）0215_双清区2017年预算表格（含社保基金预算）" xfId="2686"/>
    <cellStyle name="常规 19" xfId="2687"/>
    <cellStyle name="常规 24" xfId="2688"/>
    <cellStyle name="差_缺口县区测算(按核定人数)_财力性转移支付2010年预算参考数" xfId="2689"/>
    <cellStyle name="差_县市旗测算-新科目（20080626）_民生政策最低支出需求_教科文2015年部门预算编制表格（预算01-03表）(教科文股)" xfId="2690"/>
    <cellStyle name="好_行政公检法测算_不含人员经费系数_财力性转移支付2010年预算参考数_2015年部门预算编制表格0305" xfId="2691"/>
    <cellStyle name="差_行政（人员）_县市旗测算-新科目（含人口规模效应）_2015年部门预算编制表格0305" xfId="2692"/>
    <cellStyle name="差_M01-2(州市补助收入)" xfId="2693"/>
    <cellStyle name="好_12滨州_财力性转移支付2010年预算参考数" xfId="2694"/>
    <cellStyle name="好_缺口县区测算_财力性转移支付2010年预算参考数_2015年部门预算编制表格（预算01-03表）（经建股）0215" xfId="2695"/>
    <cellStyle name="好_行政公检法测算_民生政策最低支出需求_财力性转移支付2010年预算参考数_教科文2015年部门预算编制表格（预算01-03表）(教科文股)" xfId="2696"/>
    <cellStyle name="差_缺口县区测算(按核定人数)_财力性转移支付2010年预算参考数_2015年部门预算编制表格（预算01-03表）（经建股）0215" xfId="2697"/>
    <cellStyle name="好_农林水和城市维护标准支出20080505－县区合计_民生政策最低支出需求_财力性转移支付2010年预算参考数" xfId="2698"/>
    <cellStyle name="差_缺口县区测算(按核定人数)_财力性转移支付2010年预算参考数_2015年部门预算编制表格（预算01-03表）（乡镇办）0215" xfId="2699"/>
    <cellStyle name="好_县区合并测算20080423(按照各省比重）_不含人员经费系数_财力性转移支付2010年预算参考数_2015年部门预算编制表格（农财股）0215" xfId="2700"/>
    <cellStyle name="差_人员工资和公用经费2_财力性转移支付2010年预算参考数_2015年部门预算编制表格（农财股）0215" xfId="2701"/>
    <cellStyle name="差_市辖区测算-新科目（20080626）_不含人员经费系数_教科文2015年部门预算编制表格（预算01-03表）(教科文股)" xfId="2702"/>
    <cellStyle name="好_第一部分：综合全_2015年部门预算编制表格0305" xfId="2703"/>
    <cellStyle name="差_缺口县区测算(按核定人数)_财力性转移支付2010年预算参考数_2015年部门预算编制表格0305" xfId="2704"/>
    <cellStyle name="差_县市旗测算-新科目（20080627）_民生政策最低支出需求_教科文2015年部门预算编制表格（预算01-03表）(教科文股)" xfId="2705"/>
    <cellStyle name="好_县市旗测算20080508_财力性转移支付2010年预算参考数_2015年部门预算编制表格（预算01-03表）（经建股）0215" xfId="2706"/>
    <cellStyle name="差_汇总-县级财政报表附表" xfId="2707"/>
    <cellStyle name="差_缺口县区测算(按核定人数)_财力性转移支付2010年预算参考数_教科文2015年部门预算编制表格（预算01-03表）(教科文股)" xfId="2708"/>
    <cellStyle name="差_缺口县区测算(财政部标准)_2015年部门预算编制表格（预算01-03表）（乡镇办）0215" xfId="2709"/>
    <cellStyle name="常规 2 2_2015年部门预算编制表格（农财股）0215" xfId="2710"/>
    <cellStyle name="差_县市旗测算-新科目（20080626）_不含人员经费系数_2015年部门预算编制表格0305" xfId="2711"/>
    <cellStyle name="差_缺口县区测算_2015年部门预算编制表格（预算01-03表）（经建股）0215" xfId="2712"/>
    <cellStyle name="好_市辖区测算20080510_民生政策最低支出需求_财力性转移支付2010年预算参考数_2015年部门预算编制表格（农财股）0215" xfId="2713"/>
    <cellStyle name="好_行政（人员）_县市旗测算-新科目（含人口规模效应）_财力性转移支付2010年预算参考数_2015年部门预算编制表格（预算01-03表）（经建股）0215" xfId="2714"/>
    <cellStyle name="差_缺口县区测算_2015年部门预算编制表格（预算01-03表）（乡镇办）0215" xfId="2715"/>
    <cellStyle name="差_县市旗测算-新科目（20080627）_民生政策最低支出需求_财力性转移支付2010年预算参考数_2015年部门预算编制表格0305" xfId="2716"/>
    <cellStyle name="好_行政公检法测算_不含人员经费系数_2015年部门预算编制表格（预算01-03表）（乡镇办）0215" xfId="2717"/>
    <cellStyle name="好_文体广播部门_2015年部门预算编制表格0305" xfId="2718"/>
    <cellStyle name="差_缺口县区测算_财力性转移支付2010年预算参考数_2015年部门预算编制表格（农财股）0215" xfId="2719"/>
    <cellStyle name="差_市辖区测算20080510_不含人员经费系数_财力性转移支付2010年预算参考数_2015年部门预算编制表格0305" xfId="2720"/>
    <cellStyle name="差_河南 缺口县区测算(地方填报)_财力性转移支付2010年预算参考数_教科文2015年部门预算编制表格（预算01-03表）(教科文股)" xfId="2721"/>
    <cellStyle name="差_教育(按照总人口测算）—20080416_财力性转移支付2010年预算参考数" xfId="2722"/>
    <cellStyle name="好_专项发文_2015年部门预算编制表格（农财股）0215" xfId="2723"/>
    <cellStyle name="差_2008年全省汇总收支计算表_财力性转移支付2010年预算参考数_教科文2015年部门预算编制表格（预算01-03表）(教科文股)" xfId="2724"/>
    <cellStyle name="差_县市旗测算-新科目（20080626）_不含人员经费系数_财力性转移支付2010年预算参考数_2015年部门预算编制表格（预算01-03表）（经建股）0215" xfId="2725"/>
    <cellStyle name="好_县市旗测算-新科目（20080627）_县市旗测算-新科目（含人口规模效应）_财力性转移支付2010年预算参考数_2015年部门预算编制表格0305" xfId="2726"/>
    <cellStyle name="差_缺口县区测算_财力性转移支付2010年预算参考数_教科文2015年部门预算编制表格（预算01-03表）(教科文股)" xfId="2727"/>
    <cellStyle name="好_03昭通_教科文2015年部门预算编制表格（预算01-03表）(教科文股)" xfId="2728"/>
    <cellStyle name="差_缺口消化情况" xfId="2729"/>
    <cellStyle name="好_丽江汇总" xfId="2730"/>
    <cellStyle name="好_其他部门(按照总人口测算）—20080416_2015年部门预算编制表格（农财股）0215" xfId="2731"/>
    <cellStyle name="差_缺口消化情况_2015年部门预算编制表格（预算01-03表）（乡镇办）0215" xfId="2732"/>
    <cellStyle name="好_丽江汇总_2015年部门预算编制表格（预算01-03表）（乡镇办）0215" xfId="2733"/>
    <cellStyle name="差_一般预算支出口径剔除表_2015年部门预算编制表格（预算01-03表）（乡镇办）0215" xfId="2734"/>
    <cellStyle name="好_农林水和城市维护标准支出20080505－县区合计_2015年部门预算编制表格0305" xfId="2735"/>
    <cellStyle name="差_09黑龙江_财力性转移支付2010年预算参考数_2015年部门预算编制表格（预算01-03表）（经建股）0215" xfId="2736"/>
    <cellStyle name="差_一般预算支出口径剔除表_教科文2015年部门预算编制表格（预算01-03表）(教科文股)" xfId="2737"/>
    <cellStyle name="差_分县成本差异系数_财力性转移支付2010年预算参考数" xfId="2738"/>
    <cellStyle name="差_人员工资和公用经费_2015年部门预算编制表格（预算01-03表）（乡镇办）0215" xfId="2739"/>
    <cellStyle name="好_27重庆_财力性转移支付2010年预算参考数_2015年部门预算编制表格（农财股）0215" xfId="2740"/>
    <cellStyle name="好_其他部门(按照总人口测算）—20080416_财力性转移支付2010年预算参考数_2015年部门预算编制表格（预算01-03表）（乡镇办）0215" xfId="2741"/>
    <cellStyle name="好_卫生(按照总人口测算）—20080416_财力性转移支付2010年预算参考数_2015年部门预算编制表格0305" xfId="2742"/>
    <cellStyle name="差_分县成本差异系数_民生政策最低支出需求_财力性转移支付2010年预算参考数_2015年部门预算编制表格（预算01-03表）（乡镇办）0215" xfId="2743"/>
    <cellStyle name="好_教育(按照总人口测算）—20080416_不含人员经费系数_2015年部门预算编制表格（预算01-03表）（乡镇办）0215" xfId="2744"/>
    <cellStyle name="好_27重庆_教科文2015年部门预算编制表格（预算01-03表）(教科文股)" xfId="2745"/>
    <cellStyle name="好_2007一般预算支出口径剔除表_2015年部门预算编制表格（预算01-03表）（经建股）0215" xfId="2746"/>
    <cellStyle name="好_缺口消化情况_2015年部门预算编制表格（预算01-03表）（乡镇办）0215" xfId="2747"/>
    <cellStyle name="差_人员工资和公用经费_财力性转移支付2010年预算参考数_2015年部门预算编制表格（农财股）0215" xfId="2748"/>
    <cellStyle name="差_人员工资和公用经费_财力性转移支付2010年预算参考数_教科文2015年部门预算编制表格（预算01-03表）(教科文股)" xfId="2749"/>
    <cellStyle name="好_成本差异系数（含人口规模）_2015年部门预算编制表格（预算01-03表）（经建股）0215" xfId="2750"/>
    <cellStyle name="好_缺口消化情况_教科文2015年部门预算编制表格（预算01-03表）(教科文股)" xfId="2751"/>
    <cellStyle name="好_总人口_财力性转移支付2010年预算参考数" xfId="2752"/>
    <cellStyle name="常规 4" xfId="2753"/>
    <cellStyle name="好_县区合并测算20080421_2015年部门预算编制表格（农财股）0215" xfId="2754"/>
    <cellStyle name="好_34青海_2015年部门预算编制表格（预算01-03表）（经建股）0215" xfId="2755"/>
    <cellStyle name="差_卫生(按照总人口测算）—20080416_县市旗测算-新科目（含人口规模效应）_2015年部门预算编制表格（预算01-03表）（经建股）0215" xfId="2756"/>
    <cellStyle name="好_农林水和城市维护标准支出20080505－县区合计_2015年部门预算编制表格（农财股）0215" xfId="2757"/>
    <cellStyle name="差_人员工资和公用经费2_财力性转移支付2010年预算参考数_2015年部门预算编制表格（预算01-03表）（经建股）0215" xfId="2758"/>
    <cellStyle name="好_汇总表4_财力性转移支付2010年预算参考数_2015年部门预算编制表格0305" xfId="2759"/>
    <cellStyle name="差_文体广播部门_教科文2015年部门预算编制表格（预算01-03表）(教科文股)" xfId="2760"/>
    <cellStyle name="差_县区合并测算20080423(按照各省比重）_财力性转移支付2010年预算参考数_2015年部门预算编制表格（预算01-03表）（经建股）0215" xfId="2761"/>
    <cellStyle name="差_人员工资和公用经费2_财力性转移支付2010年预算参考数_教科文2015年部门预算编制表格（预算01-03表）(教科文股)" xfId="2762"/>
    <cellStyle name="好_行政（人员）_民生政策最低支出需求_2015年部门预算编制表格0305" xfId="2763"/>
    <cellStyle name="差_人员工资和公用经费3" xfId="2764"/>
    <cellStyle name="差_城建部门" xfId="2765"/>
    <cellStyle name="好_09黑龙江_2015年部门预算编制表格（农财股）0215" xfId="2766"/>
    <cellStyle name="好_教育(按照总人口测算）—20080416_2015年部门预算编制表格（预算01-03表）（乡镇办）0215" xfId="2767"/>
    <cellStyle name="好_县区合并测算20080423(按照各省比重）_财力性转移支付2010年预算参考数_教科文2015年部门预算编制表格（预算01-03表）(教科文股)" xfId="2768"/>
    <cellStyle name="差_人员工资和公用经费3_2015年部门预算编制表格（预算01-03表）（乡镇办）0215" xfId="2769"/>
    <cellStyle name="差_人员工资和公用经费3_财力性转移支付2010年预算参考数_2015年部门预算编制表格0305" xfId="2770"/>
    <cellStyle name="好_成本差异系数（含人口规模）_财力性转移支付2010年预算参考数" xfId="2771"/>
    <cellStyle name="差_行政（人员）_县市旗测算-新科目（含人口规模效应）_教科文2015年部门预算编制表格（预算01-03表）(教科文股)" xfId="2772"/>
    <cellStyle name="好_县区合并测算20080423(按照各省比重）_财力性转移支付2010年预算参考数_2015年部门预算编制表格（预算01-03表）（乡镇办）0215" xfId="2773"/>
    <cellStyle name="差_人员工资和公用经费3_财力性转移支付2010年预算参考数_教科文2015年部门预算编制表格（预算01-03表）(教科文股)" xfId="2774"/>
    <cellStyle name="好_缺口县区测算（11.13）_财力性转移支付2010年预算参考数_2015年部门预算编制表格（预算01-03表）（经建股）0215" xfId="2775"/>
    <cellStyle name="差_0502通海县_教科文2015年部门预算编制表格（预算01-03表）(教科文股)" xfId="2776"/>
    <cellStyle name="Dollar (zero dec)" xfId="2777"/>
    <cellStyle name="差_山东省民生支出标准_2015年部门预算编制表格（预算01-03表）（经建股）0215" xfId="2778"/>
    <cellStyle name="差_山东省民生支出标准_2015年部门预算编制表格（预算01-03表）（乡镇办）0215" xfId="2779"/>
    <cellStyle name="差_山东省民生支出标准_2015年部门预算编制表格0305" xfId="2780"/>
    <cellStyle name="好_行政公检法测算_县市旗测算-新科目（含人口规模效应）_财力性转移支付2010年预算参考数_2015年部门预算编制表格（预算01-03表）（经建股）0215" xfId="2781"/>
    <cellStyle name="差_2008年支出调整_2015年部门预算编制表格（预算01-03表）（经建股）0215" xfId="2782"/>
    <cellStyle name="差_山东省民生支出标准_财力性转移支付2010年预算参考数" xfId="2783"/>
    <cellStyle name="好_青海 缺口县区测算(地方填报)_2015年部门预算编制表格（预算01-03表）（经建股）0215" xfId="2784"/>
    <cellStyle name="差_山东省民生支出标准_财力性转移支付2010年预算参考数_2015年部门预算编制表格0305" xfId="2785"/>
    <cellStyle name="差_县市旗测算-新科目（20080626）_民生政策最低支出需求_财力性转移支付2010年预算参考数_2015年部门预算编制表格（预算01-03表）（乡镇办）0215" xfId="2786"/>
    <cellStyle name="差_山东省民生支出标准_财力性转移支付2010年预算参考数_教科文2015年部门预算编制表格（预算01-03表）(教科文股)" xfId="2787"/>
    <cellStyle name="差_市辖区测算-新科目（20080626）_财力性转移支付2010年预算参考数_2015年部门预算编制表格（预算01-03表）（经建股）0215" xfId="2788"/>
    <cellStyle name="好_2006年27重庆" xfId="2789"/>
    <cellStyle name="好_行政（人员）_不含人员经费系数_财力性转移支付2010年预算参考数_2015年部门预算编制表格0305" xfId="2790"/>
    <cellStyle name="差_市辖区测算20080510_不含人员经费系数_财力性转移支付2010年预算参考数" xfId="2791"/>
    <cellStyle name="差_市辖区测算20080510_不含人员经费系数_财力性转移支付2010年预算参考数_2015年部门预算编制表格（农财股）0215" xfId="2792"/>
    <cellStyle name="差_市辖区测算20080510_不含人员经费系数_教科文2015年部门预算编制表格（预算01-03表）(教科文股)" xfId="2793"/>
    <cellStyle name="差_市辖区测算20080510_财力性转移支付2010年预算参考数_2015年部门预算编制表格（农财股）0215" xfId="2794"/>
    <cellStyle name="差_市辖区测算20080510_财力性转移支付2010年预算参考数_2015年部门预算编制表格（预算01-03表）（经建股）0215" xfId="2795"/>
    <cellStyle name="差_市辖区测算20080510_财力性转移支付2010年预算参考数_教科文2015年部门预算编制表格（预算01-03表）(教科文股)" xfId="2796"/>
    <cellStyle name="常规 26" xfId="2797"/>
    <cellStyle name="差_市辖区测算20080510_教科文2015年部门预算编制表格（预算01-03表）(教科文股)" xfId="2798"/>
    <cellStyle name="差_农林水和城市维护标准支出20080505－县区合计_县市旗测算-新科目（含人口规模效应）_财力性转移支付2010年预算参考数" xfId="2799"/>
    <cellStyle name="差_市辖区测算20080510_民生政策最低支出需求_财力性转移支付2010年预算参考数_2015年部门预算编制表格（预算01-03表）（乡镇办）0215" xfId="2800"/>
    <cellStyle name="好_34青海_1" xfId="2801"/>
    <cellStyle name="好_行政(燃修费)_不含人员经费系数_2015年部门预算编制表格（农财股）0215" xfId="2802"/>
    <cellStyle name="差_市辖区测算20080510_县市旗测算-新科目（含人口规模效应）_财力性转移支付2010年预算参考数_2015年部门预算编制表格（农财股）0215" xfId="2803"/>
    <cellStyle name="好_平邑_财力性转移支付2010年预算参考数_2015年部门预算编制表格（预算01-03表）（经建股）0215" xfId="2804"/>
    <cellStyle name="差_市辖区测算-新科目（20080626）_民生政策最低支出需求_2015年部门预算编制表格（预算01-03表）（乡镇办）0215" xfId="2805"/>
    <cellStyle name="好_行政公检法测算_民生政策最低支出需求_财力性转移支付2010年预算参考数_2015年部门预算编制表格（预算01-03表）（经建股）0215" xfId="2806"/>
    <cellStyle name="差_市辖区测算20080510_县市旗测算-新科目（含人口规模效应）_财力性转移支付2010年预算参考数_2015年部门预算编制表格（预算01-03表）（经建股）0215" xfId="2807"/>
    <cellStyle name="差_市辖区测算20080510_县市旗测算-新科目（含人口规模效应）_教科文2015年部门预算编制表格（预算01-03表）(教科文股)" xfId="2808"/>
    <cellStyle name="好_县区合并测算20080421_不含人员经费系数_2015年部门预算编制表格0305" xfId="2809"/>
    <cellStyle name="差_同德" xfId="2810"/>
    <cellStyle name="好_河南 缺口县区测算(地方填报白)_财力性转移支付2010年预算参考数_2015年部门预算编制表格0305" xfId="2811"/>
    <cellStyle name="差_市辖区测算-新科目（20080626）_不含人员经费系数_2015年部门预算编制表格（农财股）0215" xfId="2812"/>
    <cellStyle name="好_一般预算支出口径剔除表_财力性转移支付2010年预算参考数_2015年部门预算编制表格0305" xfId="2813"/>
    <cellStyle name="好_危改资金测算_财力性转移支付2010年预算参考数_2015年部门预算编制表格（预算01-03表）（经建股）0215" xfId="2814"/>
    <cellStyle name="差_县市旗测算-新科目（20080626）_民生政策最低支出需求_2015年部门预算编制表格（预算01-03表）（经建股）0215" xfId="2815"/>
    <cellStyle name="差_市辖区测算-新科目（20080626）_民生政策最低支出需求_2015年部门预算编制表格0305" xfId="2816"/>
    <cellStyle name="好_缺口县区测算(按核定人数)_财力性转移支付2010年预算参考数_教科文2015年部门预算编制表格（预算01-03表）(教科文股)" xfId="2817"/>
    <cellStyle name="好_缺口县区测算(按2007支出增长25%测算)_财力性转移支付2010年预算参考数_2015年部门预算编制表格（预算01-03表）（乡镇办）0215" xfId="2818"/>
    <cellStyle name="好_农林水和城市维护标准支出20080505－县区合计_县市旗测算-新科目（含人口规模效应）_2015年部门预算编制表格（预算01-03表）（经建股）0215" xfId="2819"/>
    <cellStyle name="好_市辖区测算-新科目（20080626）_不含人员经费系数_财力性转移支付2010年预算参考数_2015年部门预算编制表格（预算01-03表）（经建股）0215" xfId="2820"/>
    <cellStyle name="好_2006年27重庆_财力性转移支付2010年预算参考数_教科文2015年部门预算编制表格（预算01-03表）(教科文股)" xfId="2821"/>
    <cellStyle name="好_财政供养人员_2015年部门预算编制表格（预算01-03表）（乡镇办）0215" xfId="2822"/>
    <cellStyle name="好_农林水和城市维护标准支出20080505－县区合计_县市旗测算-新科目（含人口规模效应）_2015年部门预算编制表格（农财股）0215" xfId="2823"/>
    <cellStyle name="好_缺口县区测算（11.13）_财力性转移支付2010年预算参考数" xfId="2824"/>
    <cellStyle name="好_农林水和城市维护标准支出20080505－县区合计_县市旗测算-新科目（含人口规模效应）_2015年部门预算编制表格（预算01-03表）（乡镇办）0215" xfId="2825"/>
    <cellStyle name="差_市辖区测算-新科目（20080626）_民生政策最低支出需求_财力性转移支付2010年预算参考数_2015年部门预算编制表格0305" xfId="2826"/>
    <cellStyle name="好_青海 缺口县区测算(地方填报)_2015年部门预算编制表格（农财股）0215" xfId="2827"/>
    <cellStyle name="差_市辖区测算-新科目（20080626）_县市旗测算-新科目（含人口规模效应）_财力性转移支付2010年预算参考数" xfId="2828"/>
    <cellStyle name="差_市辖区测算-新科目（20080626）_县市旗测算-新科目（含人口规模效应）_财力性转移支付2010年预算参考数_2015年部门预算编制表格（预算01-03表）（经建股）0215" xfId="2829"/>
    <cellStyle name="好_教育(按照总人口测算）—20080416_县市旗测算-新科目（含人口规模效应）_2015年部门预算编制表格（预算01-03表）（乡镇办）0215" xfId="2830"/>
    <cellStyle name="差_市辖区测算-新科目（20080626）_县市旗测算-新科目（含人口规模效应）_财力性转移支付2010年预算参考数_教科文2015年部门预算编制表格（预算01-03表）(教科文股)" xfId="2831"/>
    <cellStyle name="好_市辖区测算20080510_县市旗测算-新科目（含人口规模效应）_2015年部门预算编制表格（农财股）0215" xfId="2832"/>
    <cellStyle name="差_同德_2015年部门预算编制表格（预算01-03表）（经建股）0215" xfId="2833"/>
    <cellStyle name="差_同德_2015年部门预算编制表格（预算01-03表）（乡镇办）0215" xfId="2834"/>
    <cellStyle name="好_其他部门(按照总人口测算）—20080416_不含人员经费系数_财力性转移支付2010年预算参考数_2015年部门预算编制表格0305" xfId="2835"/>
    <cellStyle name="好_县市旗测算-新科目（20080626）_民生政策最低支出需求_2015年部门预算编制表格（预算01-03表）（经建股）0215" xfId="2836"/>
    <cellStyle name="差_同德_2015年部门预算编制表格0305" xfId="2837"/>
    <cellStyle name="好_34青海_财力性转移支付2010年预算参考数_2015年部门预算编制表格（预算01-03表）（经建股）0215" xfId="2838"/>
    <cellStyle name="差_同德_财力性转移支付2010年预算参考数_2015年部门预算编制表格0305" xfId="2839"/>
    <cellStyle name="差_卫生(按照总人口测算）—20080416_财力性转移支付2010年预算参考数_2015年部门预算编制表格（预算01-03表）（经建股）0215" xfId="2840"/>
    <cellStyle name="好_行政(燃修费)_县市旗测算-新科目（含人口规模效应）_财力性转移支付2010年预算参考数_2015年部门预算编制表格（预算01-03表）（经建股）0215" xfId="2841"/>
    <cellStyle name="差_危改资金测算_财力性转移支付2010年预算参考数_2015年部门预算编制表格0305" xfId="2842"/>
    <cellStyle name="差_市辖区测算20080510_2015年部门预算编制表格（预算01-03表）（经建股）0215" xfId="2843"/>
    <cellStyle name="差_卫生(按照总人口测算）—20080416_2015年部门预算编制表格（预算01-03表）（经建股）0215" xfId="2844"/>
    <cellStyle name="差_卫生(按照总人口测算）—20080416_不含人员经费系数_2015年部门预算编制表格（预算01-03表）（乡镇办）0215" xfId="2845"/>
    <cellStyle name="好_市辖区测算20080510_财力性转移支付2010年预算参考数_2015年部门预算编制表格（农财股）0215" xfId="2846"/>
    <cellStyle name="好_行政(燃修费)_民生政策最低支出需求_财力性转移支付2010年预算参考数_教科文2015年部门预算编制表格（预算01-03表）(教科文股)" xfId="2847"/>
    <cellStyle name="好_县市旗测算20080508_民生政策最低支出需求_财力性转移支付2010年预算参考数" xfId="2848"/>
    <cellStyle name="差_卫生(按照总人口测算）—20080416_财力性转移支付2010年预算参考数_2015年部门预算编制表格（预算01-03表）（乡镇办）0215" xfId="2849"/>
    <cellStyle name="好_行政(燃修费)_民生政策最低支出需求_财力性转移支付2010年预算参考数_2015年部门预算编制表格0305" xfId="2850"/>
    <cellStyle name="差_卫生(按照总人口测算）—20080416_财力性转移支付2010年预算参考数_2015年部门预算编制表格0305" xfId="2851"/>
    <cellStyle name="差_卫生(按照总人口测算）—20080416_民生政策最低支出需求" xfId="2852"/>
    <cellStyle name="好_0605石屏县" xfId="2853"/>
    <cellStyle name="好_山东省民生支出标准_财力性转移支付2010年预算参考数_2015年部门预算编制表格0305" xfId="2854"/>
    <cellStyle name="常规 28" xfId="2855"/>
    <cellStyle name="差_卫生(按照总人口测算）—20080416_民生政策最低支出需求_2015年部门预算编制表格0305" xfId="2856"/>
    <cellStyle name="好_0605石屏县_2015年部门预算编制表格0305" xfId="2857"/>
    <cellStyle name="콤마 [0]_BOILER-CO1" xfId="2858"/>
    <cellStyle name="好_2008年预计支出与2007年对比" xfId="2859"/>
    <cellStyle name="好_市辖区测算-新科目（20080626）_县市旗测算-新科目（含人口规模效应）_财力性转移支付2010年预算参考数" xfId="2860"/>
    <cellStyle name="差_卫生(按照总人口测算）—20080416_民生政策最低支出需求_财力性转移支付2010年预算参考数_2015年部门预算编制表格（农财股）0215" xfId="2861"/>
    <cellStyle name="好_0605石屏县_财力性转移支付2010年预算参考数_2015年部门预算编制表格（农财股）0215" xfId="2862"/>
    <cellStyle name="差_卫生(按照总人口测算）—20080416_民生政策最低支出需求_财力性转移支付2010年预算参考数_2015年部门预算编制表格（预算01-03表）（乡镇办）0215" xfId="2863"/>
    <cellStyle name="好_0605石屏县_财力性转移支付2010年预算参考数_2015年部门预算编制表格（预算01-03表）（乡镇办）0215" xfId="2864"/>
    <cellStyle name="好_汇总-县级财政报表附表_教科文2015年部门预算编制表格（预算01-03表）(教科文股)" xfId="2865"/>
    <cellStyle name="差_卫生(按照总人口测算）—20080416_民生政策最低支出需求_财力性转移支付2010年预算参考数_教科文2015年部门预算编制表格（预算01-03表）(教科文股)" xfId="2866"/>
    <cellStyle name="好_0605石屏县_财力性转移支付2010年预算参考数_教科文2015年部门预算编制表格（预算01-03表）(教科文股)" xfId="2867"/>
    <cellStyle name="好_教育(按照总人口测算）—20080416_不含人员经费系数" xfId="2868"/>
    <cellStyle name="好_县区合并测算20080423(按照各省比重）_不含人员经费系数" xfId="2869"/>
    <cellStyle name="好_成本差异系数_财力性转移支付2010年预算参考数" xfId="2870"/>
    <cellStyle name="好_农林水和城市维护标准支出20080505－县区合计_民生政策最低支出需求_财力性转移支付2010年预算参考数_2015年部门预算编制表格（预算01-03表）（乡镇办）0215" xfId="2871"/>
    <cellStyle name="好_青海 缺口县区测算(地方填报)" xfId="2872"/>
    <cellStyle name="差_卫生(按照总人口测算）—20080416_民生政策最低支出需求_教科文2015年部门预算编制表格（预算01-03表）(教科文股)" xfId="2873"/>
    <cellStyle name="差_县区合并测算20080423(按照各省比重）_民生政策最低支出需求_财力性转移支付2010年预算参考数_2015年部门预算编制表格（预算01-03表）（乡镇办）0215" xfId="2874"/>
    <cellStyle name="好_0605石屏县_教科文2015年部门预算编制表格（预算01-03表）(教科文股)" xfId="2875"/>
    <cellStyle name="差_卫生(按照总人口测算）—20080416_县市旗测算-新科目（含人口规模效应）" xfId="2876"/>
    <cellStyle name="好_34青海_2015年部门预算编制表格（预算01-03表）（乡镇办）0215" xfId="2877"/>
    <cellStyle name="好_农林水和城市维护标准支出20080505－县区合计_县市旗测算-新科目（含人口规模效应）_财力性转移支付2010年预算参考数_教科文2015年部门预算编制表格（预算01-03表）(教科文股)" xfId="2878"/>
    <cellStyle name="差_卫生部门" xfId="2879"/>
    <cellStyle name="好_自行调整差异系数顺序_财力性转移支付2010年预算参考数_2015年部门预算编制表格（农财股）0215" xfId="2880"/>
    <cellStyle name="好_其他部门(按照总人口测算）—20080416_县市旗测算-新科目（含人口规模效应）_教科文2015年部门预算编制表格（预算01-03表）(教科文股)" xfId="2881"/>
    <cellStyle name="好_核定人数对比" xfId="2882"/>
    <cellStyle name="好_县市旗测算-新科目（20080627）_财力性转移支付2010年预算参考数_2015年部门预算编制表格（预算01-03表）（经建股）0215" xfId="2883"/>
    <cellStyle name="好_财力差异计算表(不含非农业区)_2015年部门预算编制表格（预算01-03表）（经建股）0215" xfId="2884"/>
    <cellStyle name="差_卫生部门_2015年部门预算编制表格（预算01-03表）（经建股）0215" xfId="2885"/>
    <cellStyle name="好_文体广播事业(按照总人口测算）—20080416_2015年部门预算编制表格（农财股）0215" xfId="2886"/>
    <cellStyle name="好_30云南_1_财力性转移支付2010年预算参考数" xfId="2887"/>
    <cellStyle name="好_市辖区测算20080510_财力性转移支付2010年预算参考数_教科文2015年部门预算编制表格（预算01-03表）(教科文股)" xfId="2888"/>
    <cellStyle name="好_Book2_教科文2015年部门预算编制表格（预算01-03表）(教科文股)" xfId="2889"/>
    <cellStyle name="好_行政(燃修费)_不含人员经费系数_教科文2015年部门预算编制表格（预算01-03表）(教科文股)" xfId="2890"/>
    <cellStyle name="差_县区合并测算20080421_财力性转移支付2010年预算参考数_2015年部门预算编制表格0305" xfId="2891"/>
    <cellStyle name="差_卫生部门_2015年部门预算编制表格（预算01-03表）（乡镇办）0215" xfId="2892"/>
    <cellStyle name="差_卫生部门_2015年部门预算编制表格0305" xfId="2893"/>
    <cellStyle name="差_卫生部门_财力性转移支付2010年预算参考数" xfId="2894"/>
    <cellStyle name="好_2015年部门预算编制表格0305" xfId="2895"/>
    <cellStyle name="好_县市旗测算-新科目（20080626）_2015年部门预算编制表格（农财股）0215" xfId="2896"/>
    <cellStyle name="好_其他部门(按照总人口测算）—20080416_县市旗测算-新科目（含人口规模效应）_2015年部门预算编制表格0305" xfId="2897"/>
    <cellStyle name="差_行政公检法测算_不含人员经费系数_2015年部门预算编制表格0305" xfId="2898"/>
    <cellStyle name="差_行政（人员）_不含人员经费系数_2015年部门预算编制表格（预算01-03表）（经建股）0215" xfId="2899"/>
    <cellStyle name="好_行政公检法测算_民生政策最低支出需求_财力性转移支付2010年预算参考数_2015年部门预算编制表格（预算01-03表）（乡镇办）0215" xfId="2900"/>
    <cellStyle name="差_卫生部门_财力性转移支付2010年预算参考数_2015年部门预算编制表格（农财股）0215" xfId="2901"/>
    <cellStyle name="好_文体广播事业(按照总人口测算）—20080416_财力性转移支付2010年预算参考数_2015年部门预算编制表格（农财股）0215" xfId="2902"/>
    <cellStyle name="差_卫生部门_财力性转移支付2010年预算参考数_2015年部门预算编制表格（预算01-03表）（经建股）0215" xfId="2903"/>
    <cellStyle name="好_2006年27重庆_2015年部门预算编制表格（农财股）0215" xfId="2904"/>
    <cellStyle name="好_市辖区测算20080510_不含人员经费系数_2015年部门预算编制表格（预算01-03表）（乡镇办）0215" xfId="2905"/>
    <cellStyle name="好_财力差异计算表(不含非农业区)_2015年部门预算编制表格0305" xfId="2906"/>
    <cellStyle name="好_县市旗测算-新科目（20080627）_财力性转移支付2010年预算参考数_2015年部门预算编制表格0305" xfId="2907"/>
    <cellStyle name="差_卫生部门_财力性转移支付2010年预算参考数_2015年部门预算编制表格（预算01-03表）（乡镇办）0215" xfId="2908"/>
    <cellStyle name="好_卫生(按照总人口测算）—20080416_不含人员经费系数_教科文2015年部门预算编制表格（预算01-03表）(教科文股)" xfId="2909"/>
    <cellStyle name="差_汇总表4_财力性转移支付2010年预算参考数_2015年部门预算编制表格（农财股）0215" xfId="2910"/>
    <cellStyle name="差_教育(按照总人口测算）—20080416_财力性转移支付2010年预算参考数_2015年部门预算编制表格（农财股）0215" xfId="2911"/>
    <cellStyle name="差_卫生部门_财力性转移支付2010年预算参考数_2015年部门预算编制表格0305" xfId="2912"/>
    <cellStyle name="好_县市旗测算-新科目（20080626）_不含人员经费系数" xfId="2913"/>
    <cellStyle name="差_行政（人员）_民生政策最低支出需求_财力性转移支付2010年预算参考数_2015年部门预算编制表格（预算01-03表）（经建股）0215" xfId="2914"/>
    <cellStyle name="差_文体广播部门_2015年部门预算编制表格（预算01-03表）（乡镇办）0215" xfId="2915"/>
    <cellStyle name="差_云南 缺口县区测算(地方填报)_财力性转移支付2010年预算参考数_2015年部门预算编制表格0305" xfId="2916"/>
    <cellStyle name="差_市辖区测算20080510_县市旗测算-新科目（含人口规模效应）" xfId="2917"/>
    <cellStyle name="好_城建部门_2015年部门预算编制表格（农财股）0215" xfId="2918"/>
    <cellStyle name="差_人员工资和公用经费2_2015年部门预算编制表格（预算01-03表）（经建股）0215" xfId="2919"/>
    <cellStyle name="差_一般预算支出口径剔除表_财力性转移支付2010年预算参考数_2015年部门预算编制表格（农财股）0215" xfId="2920"/>
    <cellStyle name="差_县市旗测算-新科目（20080627）_县市旗测算-新科目（含人口规模效应）_财力性转移支付2010年预算参考数_2015年部门预算编制表格0305" xfId="2921"/>
    <cellStyle name="差_同德_财力性转移支付2010年预算参考数_2015年部门预算编制表格（预算01-03表）（经建股）0215" xfId="2922"/>
    <cellStyle name="差_22湖南_财力性转移支付2010年预算参考数" xfId="2923"/>
    <cellStyle name="好_县市旗测算-新科目（20080627）_县市旗测算-新科目（含人口规模效应）_2015年部门预算编制表格（农财股）0215" xfId="2924"/>
    <cellStyle name="好_人员工资和公用经费_教科文2015年部门预算编制表格（预算01-03表）(教科文股)" xfId="2925"/>
    <cellStyle name="差_文体广播事业(按照总人口测算）—20080416_2015年部门预算编制表格（预算01-03表）（乡镇办）0215" xfId="2926"/>
    <cellStyle name="好_不含人员经费系数_教科文2015年部门预算编制表格（预算01-03表）(教科文股)" xfId="2927"/>
    <cellStyle name="差_文体广播事业(按照总人口测算）—20080416_不含人员经费系数_2015年部门预算编制表格0305" xfId="2928"/>
    <cellStyle name="好_河南 缺口县区测算(地方填报)_2015年部门预算编制表格（预算01-03表）（经建股）0215" xfId="2929"/>
    <cellStyle name="差_文体广播事业(按照总人口测算）—20080416_不含人员经费系数_财力性转移支付2010年预算参考数" xfId="2930"/>
    <cellStyle name="好_1_教科文2015年部门预算编制表格（预算01-03表）(教科文股)" xfId="2931"/>
    <cellStyle name="差_县市旗测算-新科目（20080626）_县市旗测算-新科目（含人口规模效应）_教科文2015年部门预算编制表格（预算01-03表）(教科文股)" xfId="2932"/>
    <cellStyle name="差_汇总表4_财力性转移支付2010年预算参考数" xfId="2933"/>
    <cellStyle name="差_文体广播事业(按照总人口测算）—20080416_不含人员经费系数_财力性转移支付2010年预算参考数_2015年部门预算编制表格（预算01-03表）（乡镇办）0215" xfId="2934"/>
    <cellStyle name="好_34青海_1_2015年部门预算编制表格0305" xfId="2935"/>
    <cellStyle name="差_财力差异计算表(不含非农业区)_2015年部门预算编制表格（农财股）0215" xfId="2936"/>
    <cellStyle name="好_县区合并测算20080423(按照各省比重）_教科文2015年部门预算编制表格（预算01-03表）(教科文股)" xfId="2937"/>
    <cellStyle name="差_文体广播事业(按照总人口测算）—20080416_不含人员经费系数_教科文2015年部门预算编制表格（预算01-03表）(教科文股)" xfId="2938"/>
    <cellStyle name="差_文体广播事业(按照总人口测算）—20080416_财力性转移支付2010年预算参考数" xfId="2939"/>
    <cellStyle name="差_文体广播事业(按照总人口测算）—20080416_财力性转移支付2010年预算参考数_2015年部门预算编制表格（农财股）0215" xfId="2940"/>
    <cellStyle name="差_县市旗测算-新科目（20080626）_民生政策最低支出需求_2015年部门预算编制表格0305" xfId="2941"/>
    <cellStyle name="差_文体广播事业(按照总人口测算）—20080416_财力性转移支付2010年预算参考数_教科文2015年部门预算编制表格（预算01-03表）(教科文股)" xfId="2942"/>
    <cellStyle name="差_文体广播事业(按照总人口测算）—20080416_教科文2015年部门预算编制表格（预算01-03表）(教科文股)" xfId="2943"/>
    <cellStyle name="好_其他部门(按照总人口测算）—20080416_民生政策最低支出需求_财力性转移支付2010年预算参考数_2015年部门预算编制表格（农财股）0215" xfId="2944"/>
    <cellStyle name="差_县区合并测算20080421_不含人员经费系数_财力性转移支付2010年预算参考数_2015年部门预算编制表格（预算01-03表）（经建股）0215" xfId="2945"/>
    <cellStyle name="好_总人口_财力性转移支付2010年预算参考数_2015年部门预算编制表格（预算01-03表）（经建股）0215" xfId="2946"/>
    <cellStyle name="差_县区合并测算20080423(按照各省比重）_民生政策最低支出需求_2015年部门预算编制表格（农财股）0215" xfId="2947"/>
    <cellStyle name="好_市辖区测算-新科目（20080626）_2015年部门预算编制表格（预算01-03表）（经建股）0215" xfId="2948"/>
    <cellStyle name="差_云南省2008年转移支付测算——州市本级考核部分及政策性测算_2015年部门预算编制表格0305" xfId="2949"/>
    <cellStyle name="好_2008年一般预算支出预计_教科文2015年部门预算编制表格（预算01-03表）(教科文股)" xfId="2950"/>
    <cellStyle name="差_2_2015年部门预算编制表格0305" xfId="2951"/>
    <cellStyle name="差_文体广播事业(按照总人口测算）—20080416_民生政策最低支出需求_财力性转移支付2010年预算参考数_2015年部门预算编制表格（农财股）0215" xfId="2952"/>
    <cellStyle name="好_行政（人员）_不含人员经费系数_教科文2015年部门预算编制表格（预算01-03表）(教科文股)" xfId="2953"/>
    <cellStyle name="差_文体广播事业(按照总人口测算）—20080416_民生政策最低支出需求_财力性转移支付2010年预算参考数_2015年部门预算编制表格（预算01-03表）（乡镇办）0215" xfId="2954"/>
    <cellStyle name="差_行政(燃修费)_财力性转移支付2010年预算参考数_2015年部门预算编制表格（预算01-03表）（乡镇办）0215" xfId="2955"/>
    <cellStyle name="差_财政供养人员_2015年部门预算编制表格（预算01-03表）（乡镇办）0215" xfId="2956"/>
    <cellStyle name="差_文体广播事业(按照总人口测算）—20080416_民生政策最低支出需求_财力性转移支付2010年预算参考数_教科文2015年部门预算编制表格（预算01-03表）(教科文股)" xfId="2957"/>
    <cellStyle name="好_09黑龙江_财力性转移支付2010年预算参考数_2015年部门预算编制表格（农财股）0215" xfId="2958"/>
    <cellStyle name="差_行政(燃修费)_财力性转移支付2010年预算参考数_教科文2015年部门预算编制表格（预算01-03表）(教科文股)" xfId="2959"/>
    <cellStyle name="好_核定人数下发表_财力性转移支付2010年预算参考数_2015年部门预算编制表格（农财股）0215" xfId="2960"/>
    <cellStyle name="差_文体广播事业(按照总人口测算）—20080416_县市旗测算-新科目（含人口规模效应）" xfId="2961"/>
    <cellStyle name="差_县市旗测算-新科目（20080626）_不含人员经费系数_2015年部门预算编制表格（预算01-03表）（乡镇办）0215" xfId="2962"/>
    <cellStyle name="好_农林水和城市维护标准支出20080505－县区合计_不含人员经费系数_财力性转移支付2010年预算参考数_2015年部门预算编制表格（农财股）0215" xfId="2963"/>
    <cellStyle name="好_05潍坊_2015年部门预算编制表格（预算01-03表）（经建股）0215" xfId="2964"/>
    <cellStyle name="好_文体广播事业(按照总人口测算）—20080416_财力性转移支付2010年预算参考数_2015年部门预算编制表格（预算01-03表）（乡镇办）0215" xfId="2965"/>
    <cellStyle name="差_文体广播事业(按照总人口测算）—20080416_县市旗测算-新科目（含人口规模效应）_2015年部门预算编制表格（预算01-03表）（乡镇办）0215" xfId="2966"/>
    <cellStyle name="差_县区合并测算20080421_县市旗测算-新科目（含人口规模效应）_2015年部门预算编制表格（农财股）0215" xfId="2967"/>
    <cellStyle name="好_2_2015年部门预算编制表格（预算01-03表）（乡镇办）0215" xfId="2968"/>
    <cellStyle name="差_文体广播事业(按照总人口测算）—20080416_县市旗测算-新科目（含人口规模效应）_财力性转移支付2010年预算参考数" xfId="2969"/>
    <cellStyle name="差_文体广播事业(按照总人口测算）—20080416_县市旗测算-新科目（含人口规模效应）_财力性转移支付2010年预算参考数_2015年部门预算编制表格（预算01-03表）（乡镇办）0215" xfId="2970"/>
    <cellStyle name="好_2006年30云南_2015年部门预算编制表格（预算01-03表）（经建股）0215" xfId="2971"/>
    <cellStyle name="差_文体广播事业(按照总人口测算）—20080416_县市旗测算-新科目（含人口规模效应）_财力性转移支付2010年预算参考数_教科文2015年部门预算编制表格（预算01-03表）(教科文股)" xfId="2972"/>
    <cellStyle name="差_县区合并测算20080421_2015年部门预算编制表格（预算01-03表）（经建股）0215" xfId="2973"/>
    <cellStyle name="差_县区合并测算20080421_2015年部门预算编制表格（预算01-03表）（乡镇办）0215" xfId="2974"/>
    <cellStyle name="好_汇总_财力性转移支付2010年预算参考数_教科文2015年部门预算编制表格（预算01-03表）(教科文股)" xfId="2975"/>
    <cellStyle name="好_青海 缺口县区测算(地方填报)_2015年部门预算编制表格（预算01-03表）（乡镇办）0215" xfId="2976"/>
    <cellStyle name="千位分隔[0] 3" xfId="2977"/>
    <cellStyle name="差_县区合并测算20080421_不含人员经费系数" xfId="2978"/>
    <cellStyle name="差_云南省2008年转移支付测算——州市本级考核部分及政策性测算_财力性转移支付2010年预算参考数" xfId="2979"/>
    <cellStyle name="差_核定人数对比_2015年部门预算编制表格0305" xfId="2980"/>
    <cellStyle name="差_县区合并测算20080421_不含人员经费系数_2015年部门预算编制表格（预算01-03表）（乡镇办）0215" xfId="2981"/>
    <cellStyle name="好_市辖区测算-新科目（20080626）" xfId="2982"/>
    <cellStyle name="差_县市旗测算20080508_民生政策最低支出需求" xfId="2983"/>
    <cellStyle name="差_县区合并测算20080421_不含人员经费系数_财力性转移支付2010年预算参考数" xfId="2984"/>
    <cellStyle name="差_县区合并测算20080421_不含人员经费系数_教科文2015年部门预算编制表格（预算01-03表）(教科文股)" xfId="2985"/>
    <cellStyle name="差_县区合并测算20080421_财力性转移支付2010年预算参考数_2015年部门预算编制表格（预算01-03表）（经建股）0215" xfId="2986"/>
    <cellStyle name="好_09黑龙江_财力性转移支付2010年预算参考数" xfId="2987"/>
    <cellStyle name="好_分县成本差异系数_2015年部门预算编制表格0305" xfId="2988"/>
    <cellStyle name="差_县区合并测算20080421_民生政策最低支出需求" xfId="2989"/>
    <cellStyle name="差_县市旗测算20080508_不含人员经费系数_财力性转移支付2010年预算参考数_2015年部门预算编制表格（预算01-03表）（经建股）0215" xfId="2990"/>
    <cellStyle name="差_县区合并测算20080421_民生政策最低支出需求_2015年部门预算编制表格（预算01-03表）（乡镇办）0215" xfId="2991"/>
    <cellStyle name="好_人员工资和公用经费2" xfId="2992"/>
    <cellStyle name="差_市辖区测算-新科目（20080626）_财力性转移支付2010年预算参考数_2015年部门预算编制表格0305" xfId="2993"/>
    <cellStyle name="差_县区合并测算20080423(按照各省比重）_不含人员经费系数_财力性转移支付2010年预算参考数_2015年部门预算编制表格（预算01-03表）（乡镇办）0215" xfId="2994"/>
    <cellStyle name="差_县区合并测算20080421_民生政策最低支出需求_财力性转移支付2010年预算参考数_2015年部门预算编制表格（农财股）0215" xfId="2995"/>
    <cellStyle name="好_县市旗测算-新科目（20080626）_民生政策最低支出需求_财力性转移支付2010年预算参考数" xfId="2996"/>
    <cellStyle name="好_卫生(按照总人口测算）—20080416_2015年部门预算编制表格（预算01-03表）（乡镇办）0215" xfId="2997"/>
    <cellStyle name="好_云南省2008年转移支付测算——州市本级考核部分及政策性测算_财力性转移支付2010年预算参考数_2015年部门预算编制表格（预算01-03表）（经建股）0215" xfId="2998"/>
    <cellStyle name="差_县区合并测算20080421_民生政策最低支出需求_财力性转移支付2010年预算参考数_教科文2015年部门预算编制表格（预算01-03表）(教科文股)" xfId="2999"/>
    <cellStyle name="差_县区合并测算20080421_民生政策最低支出需求_教科文2015年部门预算编制表格（预算01-03表）(教科文股)" xfId="3000"/>
    <cellStyle name="差_县区合并测算20080421_县市旗测算-新科目（含人口规模效应）_2015年部门预算编制表格（预算01-03表）（乡镇办）0215" xfId="3001"/>
    <cellStyle name="差_县区合并测算20080421_县市旗测算-新科目（含人口规模效应）_财力性转移支付2010年预算参考数_2015年部门预算编制表格0305" xfId="3002"/>
    <cellStyle name="好_2008年支出核定_2015年部门预算编制表格（农财股）0215" xfId="3003"/>
    <cellStyle name="好_2006年30云南" xfId="3004"/>
    <cellStyle name="好_2007年一般预算支出剔除_2015年部门预算编制表格（农财股）0215" xfId="3005"/>
    <cellStyle name="差_县区合并测算20080421_县市旗测算-新科目（含人口规模效应）_教科文2015年部门预算编制表格（预算01-03表）(教科文股)" xfId="3006"/>
    <cellStyle name="差_县区合并测算20080423(按照各省比重）" xfId="3007"/>
    <cellStyle name="差_县区合并测算20080423(按照各省比重）_2015年部门预算编制表格（预算01-03表）（乡镇办）0215" xfId="3008"/>
    <cellStyle name="差_县区合并测算20080423(按照各省比重）_不含人员经费系数_2015年部门预算编制表格（预算01-03表）（经建股）0215" xfId="3009"/>
    <cellStyle name="好_卫生(按照总人口测算）—20080416_民生政策最低支出需求_教科文2015年部门预算编制表格（预算01-03表）(教科文股)" xfId="3010"/>
    <cellStyle name="好_自行调整差异系数顺序" xfId="3011"/>
    <cellStyle name="差_县区合并测算20080423(按照各省比重）_不含人员经费系数_2015年部门预算编制表格（预算01-03表）（乡镇办）0215" xfId="3012"/>
    <cellStyle name="好_市辖区测算20080510_民生政策最低支出需求_财力性转移支付2010年预算参考数_2015年部门预算编制表格（预算01-03表）（乡镇办）0215" xfId="3013"/>
    <cellStyle name="好_附表_财力性转移支付2010年预算参考数_教科文2015年部门预算编制表格（预算01-03表）(教科文股)" xfId="3014"/>
    <cellStyle name="差_县区合并测算20080423(按照各省比重）_不含人员经费系数_财力性转移支付2010年预算参考数_教科文2015年部门预算编制表格（预算01-03表）(教科文股)" xfId="3015"/>
    <cellStyle name="差_县区合并测算20080423(按照各省比重）_财力性转移支付2010年预算参考数" xfId="3016"/>
    <cellStyle name="好_2008年全省汇总收支计算表_财力性转移支付2010年预算参考数_2015年部门预算编制表格（预算01-03表）（乡镇办）0215" xfId="3017"/>
    <cellStyle name="好_行政公检法测算_不含人员经费系数_2015年部门预算编制表格（农财股）0215" xfId="3018"/>
    <cellStyle name="差_县区合并测算20080423(按照各省比重）_财力性转移支付2010年预算参考数_2015年部门预算编制表格（农财股）0215" xfId="3019"/>
    <cellStyle name="好_教育(按照总人口测算）—20080416_不含人员经费系数_财力性转移支付2010年预算参考数_2015年部门预算编制表格（预算01-03表）（乡镇办）0215" xfId="3020"/>
    <cellStyle name="差_县区合并测算20080423(按照各省比重）_财力性转移支付2010年预算参考数_教科文2015年部门预算编制表格（预算01-03表）(教科文股)" xfId="3021"/>
    <cellStyle name="好_县市旗测算-新科目（20080627）_县市旗测算-新科目（含人口规模效应）" xfId="3022"/>
    <cellStyle name="好_市辖区测算20080510_不含人员经费系数_财力性转移支付2010年预算参考数_2015年部门预算编制表格（农财股）0215" xfId="3023"/>
    <cellStyle name="差_县区合并测算20080423(按照各省比重）_民生政策最低支出需求" xfId="3024"/>
    <cellStyle name="差_县区合并测算20080423(按照各省比重）_民生政策最低支出需求_财力性转移支付2010年预算参考数_2015年部门预算编制表格0305" xfId="3025"/>
    <cellStyle name="差_县区合并测算20080423(按照各省比重）_民生政策最低支出需求_教科文2015年部门预算编制表格（预算01-03表）(教科文股)" xfId="3026"/>
    <cellStyle name="差_县区合并测算20080423(按照各省比重）_县市旗测算-新科目（含人口规模效应）_财力性转移支付2010年预算参考数_2015年部门预算编制表格（农财股）0215" xfId="3027"/>
    <cellStyle name="差_文体广播事业(按照总人口测算）—20080416_2015年部门预算编制表格（预算01-03表）（经建股）0215" xfId="3028"/>
    <cellStyle name="差_县区合并测算20080423(按照各省比重）_县市旗测算-新科目（含人口规模效应）_财力性转移支付2010年预算参考数_2015年部门预算编制表格（预算01-03表）（经建股）0215" xfId="3029"/>
    <cellStyle name="差_县市旗测算20080508_不含人员经费系数_2015年部门预算编制表格0305" xfId="3030"/>
    <cellStyle name="好_文体广播事业(按照总人口测算）—20080416_民生政策最低支出需求_财力性转移支付2010年预算参考数" xfId="3031"/>
    <cellStyle name="差_县区合并测算20080423(按照各省比重）_县市旗测算-新科目（含人口规模效应）_财力性转移支付2010年预算参考数_2015年部门预算编制表格0305" xfId="3032"/>
    <cellStyle name="差_行政(燃修费)_县市旗测算-新科目（含人口规模效应）_教科文2015年部门预算编制表格（预算01-03表）(教科文股)" xfId="3033"/>
    <cellStyle name="差_县区合并测算20080423(按照各省比重）_县市旗测算-新科目（含人口规模效应）_教科文2015年部门预算编制表格（预算01-03表）(教科文股)" xfId="3034"/>
    <cellStyle name="好_2006年30云南_2015年部门预算编制表格（预算01-03表）（乡镇办）0215" xfId="3035"/>
    <cellStyle name="好_县市旗测算-新科目（20080626）_不含人员经费系数_2015年部门预算编制表格（农财股）0215" xfId="3036"/>
    <cellStyle name="差_县市旗测算20080508_2015年部门预算编制表格（农财股）0215" xfId="3037"/>
    <cellStyle name="差_行政(燃修费)_县市旗测算-新科目（含人口规模效应）_2015年部门预算编制表格0305" xfId="3038"/>
    <cellStyle name="好_2007一般预算支出口径剔除表_2015年部门预算编制表格（预算01-03表）（乡镇办）0215" xfId="3039"/>
    <cellStyle name="差_县市旗测算20080508_不含人员经费系数" xfId="3040"/>
    <cellStyle name="差_县市旗测算20080508_不含人员经费系数_2015年部门预算编制表格（农财股）0215" xfId="3041"/>
    <cellStyle name="好_市辖区测算20080510_民生政策最低支出需求_2015年部门预算编制表格（预算01-03表）（经建股）0215" xfId="3042"/>
    <cellStyle name="差_27重庆_财力性转移支付2010年预算参考数_2015年部门预算编制表格0305" xfId="3043"/>
    <cellStyle name="差_县市旗测算20080508_不含人员经费系数_2015年部门预算编制表格（预算01-03表）（乡镇办）0215" xfId="3044"/>
    <cellStyle name="好_行政公检法测算_县市旗测算-新科目（含人口规模效应）_教科文2015年部门预算编制表格（预算01-03表）(教科文股)" xfId="3045"/>
    <cellStyle name="差_县市旗测算20080508_不含人员经费系数_财力性转移支付2010年预算参考数_2015年部门预算编制表格（预算01-03表）（乡镇办）0215" xfId="3046"/>
    <cellStyle name="差_县市旗测算20080508_不含人员经费系数_教科文2015年部门预算编制表格（预算01-03表）(教科文股)" xfId="3047"/>
    <cellStyle name="差_县市旗测算20080508_财力性转移支付2010年预算参考数_2015年部门预算编制表格（农财股）0215" xfId="3048"/>
    <cellStyle name="好_行政（人员）_不含人员经费系数_2015年部门预算编制表格（预算01-03表）（乡镇办）0215" xfId="3049"/>
    <cellStyle name="差_县市旗测算-新科目（20080627）_财力性转移支付2010年预算参考数_2015年部门预算编制表格（农财股）0215" xfId="3050"/>
    <cellStyle name="好_05潍坊_教科文2015年部门预算编制表格（预算01-03表）(教科文股)" xfId="3051"/>
    <cellStyle name="好_人员工资和公用经费_2015年部门预算编制表格（农财股）0215" xfId="3052"/>
    <cellStyle name="差_行政（人员）_县市旗测算-新科目（含人口规模效应）_财力性转移支付2010年预算参考数_教科文2015年部门预算编制表格（预算01-03表）(教科文股)" xfId="3053"/>
    <cellStyle name="差_县市旗测算20080508_财力性转移支付2010年预算参考数_2015年部门预算编制表格（预算01-03表）（乡镇办）0215" xfId="3054"/>
    <cellStyle name="差_县市旗测算20080508_财力性转移支付2010年预算参考数_2015年部门预算编制表格0305" xfId="3055"/>
    <cellStyle name="好_11大理_2015年部门预算编制表格（预算01-03表）（乡镇办）0215" xfId="3056"/>
    <cellStyle name="差_县市旗测算20080508_民生政策最低支出需求_教科文2015年部门预算编制表格（预算01-03表）(教科文股)" xfId="3057"/>
    <cellStyle name="差_县市旗测算20080508_县市旗测算-新科目（含人口规模效应）_财力性转移支付2010年预算参考数" xfId="3058"/>
    <cellStyle name="差_县市旗测算20080508_县市旗测算-新科目（含人口规模效应）_财力性转移支付2010年预算参考数_2015年部门预算编制表格（农财股）0215" xfId="3059"/>
    <cellStyle name="好_卫生(按照总人口测算）—20080416_民生政策最低支出需求" xfId="3060"/>
    <cellStyle name="好_行政(燃修费)_县市旗测算-新科目（含人口规模效应）_财力性转移支付2010年预算参考数_2015年部门预算编制表格（农财股）0215" xfId="3061"/>
    <cellStyle name="差_县市旗测算20080508_县市旗测算-新科目（含人口规模效应）_财力性转移支付2010年预算参考数_2015年部门预算编制表格0305" xfId="3062"/>
    <cellStyle name="好_1_财力性转移支付2010年预算参考数_2015年部门预算编制表格（农财股）0215" xfId="3063"/>
    <cellStyle name="差_县市旗测算-新科目（20080626）" xfId="3064"/>
    <cellStyle name="差_县市旗测算-新科目（20080626）_2015年部门预算编制表格（预算01-03表）（经建股）0215" xfId="3065"/>
    <cellStyle name="差_县市旗测算-新科目（20080626）_2015年部门预算编制表格（预算01-03表）（乡镇办）0215" xfId="3066"/>
    <cellStyle name="差_县市旗测算-新科目（20080626）_2015年部门预算编制表格0305" xfId="3067"/>
    <cellStyle name="好_文体广播事业(按照总人口测算）—20080416_县市旗测算-新科目（含人口规模效应）_财力性转移支付2010年预算参考数_2015年部门预算编制表格（预算01-03表）（乡镇办）0215" xfId="3068"/>
    <cellStyle name="差_县市旗测算-新科目（20080626）_不含人员经费系数_财力性转移支付2010年预算参考数" xfId="3069"/>
    <cellStyle name="好_行政公检法测算_2015年部门预算编制表格（农财股）0215" xfId="3070"/>
    <cellStyle name="差_测算结果_财力性转移支付2010年预算参考数_教科文2015年部门预算编制表格（预算01-03表）(教科文股)" xfId="3071"/>
    <cellStyle name="好_附表_财力性转移支付2010年预算参考数_2015年部门预算编制表格（预算01-03表）（经建股）0215" xfId="3072"/>
    <cellStyle name="好_卫生(按照总人口测算）—20080416_县市旗测算-新科目（含人口规模效应）_财力性转移支付2010年预算参考数_2015年部门预算编制表格（预算01-03表）（乡镇办）0215" xfId="3073"/>
    <cellStyle name="差_其他部门(按照总人口测算）—20080416_民生政策最低支出需求_2015年部门预算编制表格（预算01-03表）（经建股）0215" xfId="3074"/>
    <cellStyle name="常规_06年全市财政收支平衡表060725_人大资料2017年预算表（定稿） 2" xfId="3075"/>
    <cellStyle name="好_自行调整差异系数顺序_财力性转移支付2010年预算参考数_2015年部门预算编制表格（预算01-03表）（经建股）0215" xfId="3076"/>
    <cellStyle name="差_县市旗测算-新科目（20080626）_不含人员经费系数_财力性转移支付2010年预算参考数_2015年部门预算编制表格（农财股）0215" xfId="3077"/>
    <cellStyle name="差_县市旗测算-新科目（20080626）_不含人员经费系数_教科文2015年部门预算编制表格（预算01-03表）(教科文股)" xfId="3078"/>
    <cellStyle name="差_县市旗测算-新科目（20080626）_财力性转移支付2010年预算参考数_2015年部门预算编制表格（农财股）0215" xfId="3079"/>
    <cellStyle name="好_分县成本差异系数" xfId="3080"/>
    <cellStyle name="差_行政公检法测算_县市旗测算-新科目（含人口规模效应）_2015年部门预算编制表格（农财股）0215" xfId="3081"/>
    <cellStyle name="好_1_2015年部门预算编制表格（预算01-03表）（乡镇办）0215" xfId="3082"/>
    <cellStyle name="差_县市旗测算-新科目（20080626）_财力性转移支付2010年预算参考数_2015年部门预算编制表格0305" xfId="3083"/>
    <cellStyle name="好_市辖区测算20080510_不含人员经费系数_财力性转移支付2010年预算参考数_2015年部门预算编制表格（预算01-03表）（经建股）0215" xfId="3084"/>
    <cellStyle name="差_县市旗测算-新科目（20080626）_财力性转移支付2010年预算参考数_教科文2015年部门预算编制表格（预算01-03表）(教科文股)" xfId="3085"/>
    <cellStyle name="好_2007年收支情况及2008年收支预计表(汇总表)_财力性转移支付2010年预算参考数_2015年部门预算编制表格（预算01-03表）（乡镇办）0215" xfId="3086"/>
    <cellStyle name="差_县市旗测算-新科目（20080626）_教科文2015年部门预算编制表格（预算01-03表）(教科文股)" xfId="3087"/>
    <cellStyle name="差_县市旗测算-新科目（20080626）_民生政策最低支出需求_2015年部门预算编制表格（预算01-03表）（乡镇办）0215" xfId="3088"/>
    <cellStyle name="好_附表_2015年部门预算编制表格（农财股）0215" xfId="3089"/>
    <cellStyle name="好_2006年27重庆_2015年部门预算编制表格0305" xfId="3090"/>
    <cellStyle name="差_县市旗测算-新科目（20080626）_民生政策最低支出需求_财力性转移支付2010年预算参考数" xfId="3091"/>
    <cellStyle name="差_县市旗测算-新科目（20080626）_民生政策最低支出需求_财力性转移支付2010年预算参考数_2015年部门预算编制表格（农财股）0215" xfId="3092"/>
    <cellStyle name="差_县市旗测算-新科目（20080626）_民生政策最低支出需求_财力性转移支付2010年预算参考数_教科文2015年部门预算编制表格（预算01-03表）(教科文股)" xfId="3093"/>
    <cellStyle name="差_县市旗测算-新科目（20080626）_县市旗测算-新科目（含人口规模效应）_2015年部门预算编制表格（预算01-03表）（经建股）0215" xfId="3094"/>
    <cellStyle name="差_县市旗测算-新科目（20080626）_县市旗测算-新科目（含人口规模效应）_2015年部门预算编制表格0305" xfId="3095"/>
    <cellStyle name="差_县市旗测算-新科目（20080626）_县市旗测算-新科目（含人口规模效应）_财力性转移支付2010年预算参考数_2015年部门预算编制表格（农财股）0215" xfId="3096"/>
    <cellStyle name="好_2012年部分市县项目资金（分市县发）" xfId="3097"/>
    <cellStyle name="差_县市旗测算-新科目（20080627）_2015年部门预算编制表格（预算01-03表）（经建股）0215" xfId="3098"/>
    <cellStyle name="好_县市旗测算-新科目（20080626）_财力性转移支付2010年预算参考数_教科文2015年部门预算编制表格（预算01-03表）(教科文股)" xfId="3099"/>
    <cellStyle name="差_县市旗测算-新科目（20080627）_2015年部门预算编制表格（预算01-03表）（乡镇办）0215" xfId="3100"/>
    <cellStyle name="差_行政（人员）_民生政策最低支出需求_财力性转移支付2010年预算参考数_教科文2015年部门预算编制表格（预算01-03表）(教科文股)" xfId="3101"/>
    <cellStyle name="好_22湖南_财力性转移支付2010年预算参考数_2015年部门预算编制表格（农财股）0215" xfId="3102"/>
    <cellStyle name="差_县市旗测算-新科目（20080627）_不含人员经费系数_2015年部门预算编制表格（预算01-03表）（经建股）0215" xfId="3103"/>
    <cellStyle name="好_2006年33甘肃_教科文2015年部门预算编制表格（预算01-03表）(教科文股)" xfId="3104"/>
    <cellStyle name="差_县市旗测算-新科目（20080627）_不含人员经费系数_财力性转移支付2010年预算参考数_2015年部门预算编制表格（预算01-03表）（乡镇办）0215" xfId="3105"/>
    <cellStyle name="好_第五部分(才淼、饶永宏）_2015年部门预算编制表格0305" xfId="3106"/>
    <cellStyle name="好_教育(按照总人口测算）—20080416_不含人员经费系数_2015年部门预算编制表格0305" xfId="3107"/>
    <cellStyle name="差_县市旗测算-新科目（20080627）_不含人员经费系数_财力性转移支付2010年预算参考数_2015年部门预算编制表格0305" xfId="3108"/>
    <cellStyle name="好_2008年全省汇总收支计算表" xfId="3109"/>
    <cellStyle name="好_缺口县区测算_财力性转移支付2010年预算参考数_2015年部门预算编制表格0305" xfId="3110"/>
    <cellStyle name="好_核定人数对比_财力性转移支付2010年预算参考数_2015年部门预算编制表格（预算01-03表）（经建股）0215" xfId="3111"/>
    <cellStyle name="差_县市旗测算-新科目（20080627）_民生政策最低支出需求" xfId="3112"/>
    <cellStyle name="好_第一部分：综合全_2015年部门预算编制表格（预算01-03表）（经建股）0215" xfId="3113"/>
    <cellStyle name="好_人员工资和公用经费3_财力性转移支付2010年预算参考数_2015年部门预算编制表格（预算01-03表）（乡镇办）0215" xfId="3114"/>
    <cellStyle name="好_行政（人员）_2015年部门预算编制表格（预算01-03表）（乡镇办）0215" xfId="3115"/>
    <cellStyle name="差_07临沂_教科文2015年部门预算编制表格（预算01-03表）(教科文股)" xfId="3116"/>
    <cellStyle name="差_县市旗测算-新科目（20080627）_民生政策最低支出需求_2015年部门预算编制表格（农财股）0215" xfId="3117"/>
    <cellStyle name="差_县市旗测算-新科目（20080627）_民生政策最低支出需求_2015年部门预算编制表格（预算01-03表）（乡镇办）0215" xfId="3118"/>
    <cellStyle name="差_县市旗测算-新科目（20080627）_民生政策最低支出需求_2015年部门预算编制表格0305" xfId="3119"/>
    <cellStyle name="好_县区合并测算20080421_不含人员经费系数_财力性转移支付2010年预算参考数_2015年部门预算编制表格（农财股）0215" xfId="3120"/>
    <cellStyle name="差_县市旗测算-新科目（20080627）_民生政策最低支出需求_财力性转移支付2010年预算参考数" xfId="3121"/>
    <cellStyle name="差_云南省2008年转移支付测算——州市本级考核部分及政策性测算_财力性转移支付2010年预算参考数_2015年部门预算编制表格（农财股）0215" xfId="3122"/>
    <cellStyle name="差_县市旗测算-新科目（20080627）_民生政策最低支出需求_财力性转移支付2010年预算参考数_2015年部门预算编制表格（农财股）0215" xfId="3123"/>
    <cellStyle name="差_县市旗测算-新科目（20080627）_民生政策最低支出需求_财力性转移支付2010年预算参考数_教科文2015年部门预算编制表格（预算01-03表）(教科文股)" xfId="3124"/>
    <cellStyle name="差_县市旗测算-新科目（20080627）_县市旗测算-新科目（含人口规模效应）" xfId="3125"/>
    <cellStyle name="差_县市旗测算-新科目（20080627）_县市旗测算-新科目（含人口规模效应）_2015年部门预算编制表格（农财股）0215" xfId="3126"/>
    <cellStyle name="差_Book1_2015年部门预算编制表格（农财股）0215" xfId="3127"/>
    <cellStyle name="常规 7_01综合类2010" xfId="3128"/>
    <cellStyle name="好_行政公检法测算_民生政策最低支出需求" xfId="3129"/>
    <cellStyle name="差_县市旗测算-新科目（20080627）_县市旗测算-新科目（含人口规模效应）_财力性转移支付2010年预算参考数" xfId="3130"/>
    <cellStyle name="差_成本差异系数_财力性转移支付2010年预算参考数" xfId="3131"/>
    <cellStyle name="差_县市旗测算-新科目（20080627）_县市旗测算-新科目（含人口规模效应）_财力性转移支付2010年预算参考数_2015年部门预算编制表格（农财股）0215" xfId="3132"/>
    <cellStyle name="差_县市旗测算-新科目（20080627）_县市旗测算-新科目（含人口规模效应）_财力性转移支付2010年预算参考数_教科文2015年部门预算编制表格（预算01-03表）(教科文股)" xfId="3133"/>
    <cellStyle name="差_县市旗测算-新科目（20080627）_县市旗测算-新科目（含人口规模效应）_教科文2015年部门预算编制表格（预算01-03表）(教科文股)" xfId="3134"/>
    <cellStyle name="好_行政（人员）_县市旗测算-新科目（含人口规模效应）_2015年部门预算编制表格0305" xfId="3135"/>
    <cellStyle name="差_行政（人员）_财力性转移支付2010年预算参考数" xfId="3136"/>
    <cellStyle name="差_行政(燃修费)" xfId="3137"/>
    <cellStyle name="好_12滨州_财力性转移支付2010年预算参考数_2015年部门预算编制表格（预算01-03表）（经建股）0215" xfId="3138"/>
    <cellStyle name="好_Book2_2015年部门预算编制表格（农财股）0215" xfId="3139"/>
    <cellStyle name="好_不含人员经费系数_财力性转移支付2010年预算参考数_2015年部门预算编制表格0305" xfId="3140"/>
    <cellStyle name="好_2008计算资料（8月5）_教科文2015年部门预算编制表格（预算01-03表）(教科文股)" xfId="3141"/>
    <cellStyle name="差_行政(燃修费)_2015年部门预算编制表格（预算01-03表）（经建股）0215" xfId="3142"/>
    <cellStyle name="差_行政（人员）_2015年部门预算编制表格（预算01-03表）（经建股）0215" xfId="3143"/>
    <cellStyle name="差_行政（人员）_财力性转移支付2010年预算参考数_2015年部门预算编制表格（农财股）0215" xfId="3144"/>
    <cellStyle name="差_行政（人员）_2015年部门预算编制表格（预算01-03表）（乡镇办）0215" xfId="3145"/>
    <cellStyle name="差_丽江汇总" xfId="3146"/>
    <cellStyle name="差_行政(燃修费)_不含人员经费系数_2015年部门预算编制表格（农财股）0215" xfId="3147"/>
    <cellStyle name="差_行政(燃修费)_不含人员经费系数_财力性转移支付2010年预算参考数_2015年部门预算编制表格（农财股）0215" xfId="3148"/>
    <cellStyle name="差_行政(燃修费)_不含人员经费系数_财力性转移支付2010年预算参考数_2015年部门预算编制表格（预算01-03表）（乡镇办）0215" xfId="3149"/>
    <cellStyle name="好_2008计算资料（8月5）_2015年部门预算编制表格（农财股）0215" xfId="3150"/>
    <cellStyle name="差_行政(燃修费)_民生政策最低支出需求_2015年部门预算编制表格0305" xfId="3151"/>
    <cellStyle name="差_行政(燃修费)_民生政策最低支出需求_财力性转移支付2010年预算参考数" xfId="3152"/>
    <cellStyle name="差_行政(燃修费)_民生政策最低支出需求_财力性转移支付2010年预算参考数_2015年部门预算编制表格（农财股）0215" xfId="3153"/>
    <cellStyle name="差_县市旗测算-新科目（20080626）_县市旗测算-新科目（含人口规模效应）_财力性转移支付2010年预算参考数_2015年部门预算编制表格（预算01-03表）（乡镇办）0215" xfId="3154"/>
    <cellStyle name="差_行政(燃修费)_民生政策最低支出需求_财力性转移支付2010年预算参考数_教科文2015年部门预算编制表格（预算01-03表）(教科文股)" xfId="3155"/>
    <cellStyle name="好_县区合并测算20080421_民生政策最低支出需求" xfId="3156"/>
    <cellStyle name="好_卫生(按照总人口测算）—20080416_不含人员经费系数_2015年部门预算编制表格（预算01-03表）（乡镇办）0215" xfId="3157"/>
    <cellStyle name="好_卫生(按照总人口测算）—20080416_民生政策最低支出需求_财力性转移支付2010年预算参考数" xfId="3158"/>
    <cellStyle name="差_行政(燃修费)_县市旗测算-新科目（含人口规模效应）_财力性转移支付2010年预算参考数" xfId="3159"/>
    <cellStyle name="差_行政公检法测算_财力性转移支付2010年预算参考数_2015年部门预算编制表格（农财股）0215" xfId="3160"/>
    <cellStyle name="好_县区合并测算20080421_2015年部门预算编制表格0305" xfId="3161"/>
    <cellStyle name="差_行政(燃修费)_县市旗测算-新科目（含人口规模效应）_财力性转移支付2010年预算参考数_2015年部门预算编制表格（农财股）0215" xfId="3162"/>
    <cellStyle name="常规 2 6" xfId="3163"/>
    <cellStyle name="好_34青海_1_财力性转移支付2010年预算参考数_2015年部门预算编制表格（预算01-03表）（经建股）0215" xfId="3164"/>
    <cellStyle name="差_行政(燃修费)_县市旗测算-新科目（含人口规模效应）_财力性转移支付2010年预算参考数_2015年部门预算编制表格（预算01-03表）（乡镇办）0215" xfId="3165"/>
    <cellStyle name="差_行政(燃修费)_县市旗测算-新科目（含人口规模效应）_财力性转移支付2010年预算参考数_教科文2015年部门预算编制表格（预算01-03表）(教科文股)" xfId="3166"/>
    <cellStyle name="差_行政（人员）_2015年部门预算编制表格0305" xfId="3167"/>
    <cellStyle name="差_行政（人员）_不含人员经费系数_2015年部门预算编制表格（农财股）0215" xfId="3168"/>
    <cellStyle name="差_行政（人员）_不含人员经费系数_2015年部门预算编制表格（预算01-03表）（乡镇办）0215" xfId="3169"/>
    <cellStyle name="差_行政（人员）_县市旗测算-新科目（含人口规模效应）_财力性转移支付2010年预算参考数_2015年部门预算编制表格（预算01-03表）（乡镇办）0215" xfId="3170"/>
    <cellStyle name="差_行政（人员）_不含人员经费系数_2015年部门预算编制表格0305" xfId="3171"/>
    <cellStyle name="差_行政（人员）_不含人员经费系数_财力性转移支付2010年预算参考数_教科文2015年部门预算编制表格（预算01-03表）(教科文股)" xfId="3172"/>
    <cellStyle name="好_其他部门(按照总人口测算）—20080416_县市旗测算-新科目（含人口规模效应）_财力性转移支付2010年预算参考数_2015年部门预算编制表格（预算01-03表）（经建股）0215" xfId="3173"/>
    <cellStyle name="好_农林水和城市维护标准支出20080505－县区合计_县市旗测算-新科目（含人口规模效应）_财力性转移支付2010年预算参考数_2015年部门预算编制表格0305" xfId="3174"/>
    <cellStyle name="好_卫生部门_教科文2015年部门预算编制表格（预算01-03表）(教科文股)" xfId="3175"/>
    <cellStyle name="差_行政（人员）_不含人员经费系数_教科文2015年部门预算编制表格（预算01-03表）(教科文股)" xfId="3176"/>
    <cellStyle name="好_Book1_财力性转移支付2010年预算参考数_2015年部门预算编制表格（预算01-03表）（经建股）0215" xfId="3177"/>
    <cellStyle name="差_县区合并测算20080421_不含人员经费系数_2015年部门预算编制表格（预算01-03表）（经建股）0215" xfId="3178"/>
    <cellStyle name="差_行政（人员）_财力性转移支付2010年预算参考数_2015年部门预算编制表格0305" xfId="3179"/>
    <cellStyle name="差_行政（人员）_财力性转移支付2010年预算参考数_教科文2015年部门预算编制表格（预算01-03表）(教科文股)" xfId="3180"/>
    <cellStyle name="差_行政（人员）_教科文2015年部门预算编制表格（预算01-03表）(教科文股)" xfId="3181"/>
    <cellStyle name="好_缺口县区测算_财力性转移支付2010年预算参考数_2015年部门预算编制表格（预算01-03表）（乡镇办）0215" xfId="3182"/>
    <cellStyle name="差_行政（人员）_民生政策最低支出需求_2015年部门预算编制表格（预算01-03表）（乡镇办）0215" xfId="3183"/>
    <cellStyle name="差_行政（人员）_民生政策最低支出需求_财力性转移支付2010年预算参考数_2015年部门预算编制表格（预算01-03表）（乡镇办）0215" xfId="3184"/>
    <cellStyle name="好_Book1_2015年部门预算编制表格（预算01-03表）（经建股）0215" xfId="3185"/>
    <cellStyle name="差_行政（人员）_民生政策最低支出需求_教科文2015年部门预算编制表格（预算01-03表）(教科文股)" xfId="3186"/>
    <cellStyle name="常规 7" xfId="3187"/>
    <cellStyle name="好_测算结果_财力性转移支付2010年预算参考数_2015年部门预算编制表格（农财股）0215" xfId="3188"/>
    <cellStyle name="好_行政(燃修费)_县市旗测算-新科目（含人口规模效应）_2015年部门预算编制表格（预算01-03表）（经建股）0215" xfId="3189"/>
    <cellStyle name="好_测算结果汇总_财力性转移支付2010年预算参考数_2015年部门预算编制表格0305" xfId="3190"/>
    <cellStyle name="好_缺口县区测算(财政部标准)_2015年部门预算编制表格0305" xfId="3191"/>
    <cellStyle name="差_附表_财力性转移支付2010年预算参考数" xfId="3192"/>
    <cellStyle name="差_市辖区测算20080510_民生政策最低支出需求_2015年部门预算编制表格（预算01-03表）（乡镇办）0215" xfId="3193"/>
    <cellStyle name="差_财政供养人员_财力性转移支付2010年预算参考数_2015年部门预算编制表格0305" xfId="3194"/>
    <cellStyle name="好_测算结果汇总_2015年部门预算编制表格（预算01-03表）（经建股）0215" xfId="3195"/>
    <cellStyle name="好_27重庆_财力性转移支付2010年预算参考数" xfId="3196"/>
    <cellStyle name="差_行政公检法测算" xfId="3197"/>
    <cellStyle name="差_行政公检法测算_不含人员经费系数" xfId="3198"/>
    <cellStyle name="好_市辖区测算-新科目（20080626）_不含人员经费系数_财力性转移支付2010年预算参考数_2015年部门预算编制表格（预算01-03表）（乡镇办）0215" xfId="3199"/>
    <cellStyle name="差_行政公检法测算_教科文2015年部门预算编制表格（预算01-03表）(教科文股)" xfId="3200"/>
    <cellStyle name="好_34青海_1_2015年部门预算编制表格（预算01-03表）（经建股）0215" xfId="3201"/>
    <cellStyle name="好_12滨州_2015年部门预算编制表格（预算01-03表）（乡镇办）0215" xfId="3202"/>
    <cellStyle name="好_县区合并测算20080421_民生政策最低支出需求_财力性转移支付2010年预算参考数_2015年部门预算编制表格（预算01-03表）（经建股）0215" xfId="3203"/>
    <cellStyle name="好_河南 缺口县区测算(地方填报白)_财力性转移支付2010年预算参考数" xfId="3204"/>
    <cellStyle name="差_行政公检法测算_民生政策最低支出需求" xfId="3205"/>
    <cellStyle name="好_县市旗测算-新科目（20080626）_县市旗测算-新科目（含人口规模效应）_财力性转移支付2010年预算参考数_2015年部门预算编制表格0305" xfId="3206"/>
    <cellStyle name="差_云南 缺口县区测算(地方填报)_2015年部门预算编制表格0305" xfId="3207"/>
    <cellStyle name="差_行政公检法测算_民生政策最低支出需求_2015年部门预算编制表格（农财股）0215" xfId="3208"/>
    <cellStyle name="差_行政公检法测算_民生政策最低支出需求_财力性转移支付2010年预算参考数_2015年部门预算编制表格（预算01-03表）（经建股）0215" xfId="3209"/>
    <cellStyle name="差_行政公检法测算_民生政策最低支出需求_财力性转移支付2010年预算参考数_2015年部门预算编制表格（预算01-03表）（乡镇办）0215" xfId="3210"/>
    <cellStyle name="好_危改资金测算_财力性转移支付2010年预算参考数_教科文2015年部门预算编制表格（预算01-03表）(教科文股)" xfId="3211"/>
    <cellStyle name="差_行政公检法测算_民生政策最低支出需求_财力性转移支付2010年预算参考数_2015年部门预算编制表格0305" xfId="3212"/>
    <cellStyle name="差_行政公检法测算_民生政策最低支出需求_教科文2015年部门预算编制表格（预算01-03表）(教科文股)" xfId="3213"/>
    <cellStyle name="好_县区合并测算20080421_不含人员经费系数_财力性转移支付2010年预算参考数_2015年部门预算编制表格（预算01-03表）（经建股）0215" xfId="3214"/>
    <cellStyle name="好_0502通海县_2015年部门预算编制表格（预算01-03表）（乡镇办）0215" xfId="3215"/>
    <cellStyle name="差_教育(按照总人口测算）—20080416_民生政策最低支出需求" xfId="3216"/>
    <cellStyle name="差_县区合并测算20080421_不含人员经费系数_财力性转移支付2010年预算参考数_教科文2015年部门预算编制表格（预算01-03表）(教科文股)" xfId="3217"/>
    <cellStyle name="好_缺口消化情况_2015年部门预算编制表格0305" xfId="3218"/>
    <cellStyle name="差_行政公检法测算_县市旗测算-新科目（含人口规模效应）_财力性转移支付2010年预算参考数_2015年部门预算编制表格（农财股）0215" xfId="3219"/>
    <cellStyle name="好_2_财力性转移支付2010年预算参考数_2015年部门预算编制表格0305" xfId="3220"/>
    <cellStyle name="好_县区合并测算20080423(按照各省比重）_民生政策最低支出需求_财力性转移支付2010年预算参考数_2015年部门预算编制表格0305" xfId="3221"/>
    <cellStyle name="差_行政公检法测算_县市旗测算-新科目（含人口规模效应）_财力性转移支付2010年预算参考数_2015年部门预算编制表格（预算01-03表）（乡镇办）0215" xfId="3222"/>
    <cellStyle name="差_一般预算支出口径剔除表_2015年部门预算编制表格（农财股）0215" xfId="3223"/>
    <cellStyle name="好_县市旗测算-新科目（20080627）_县市旗测算-新科目（含人口规模效应）_2015年部门预算编制表格（预算01-03表）（乡镇办）0215" xfId="3224"/>
    <cellStyle name="好_汇总表_2015年部门预算编制表格0305" xfId="3225"/>
    <cellStyle name="好_2008年全省汇总收支计算表_财力性转移支付2010年预算参考数_2015年部门预算编制表格（预算01-03表）（经建股）0215" xfId="3226"/>
    <cellStyle name="差_云南 缺口县区测算(地方填报)_2015年部门预算编制表格（农财股）0215" xfId="3227"/>
    <cellStyle name="好_1_财力性转移支付2010年预算参考数" xfId="3228"/>
    <cellStyle name="好_行政(燃修费)_民生政策最低支出需求" xfId="3229"/>
    <cellStyle name="差_云南 缺口县区测算(地方填报)_财力性转移支付2010年预算参考数_教科文2015年部门预算编制表格（预算01-03表）(教科文股)" xfId="3230"/>
    <cellStyle name="差_云南 缺口县区测算(地方填报)_教科文2015年部门预算编制表格（预算01-03表）(教科文股)" xfId="3231"/>
    <cellStyle name="好_09黑龙江_财力性转移支付2010年预算参考数_2015年部门预算编制表格（预算01-03表）（经建股）0215" xfId="3232"/>
    <cellStyle name="差_云南省2008年转移支付测算——州市本级考核部分及政策性测算" xfId="3233"/>
    <cellStyle name="差_云南省2008年转移支付测算——州市本级考核部分及政策性测算_2015年部门预算编制表格（农财股）0215" xfId="3234"/>
    <cellStyle name="好_县市旗测算20080508_县市旗测算-新科目（含人口规模效应）_财力性转移支付2010年预算参考数_2015年部门预算编制表格0305" xfId="3235"/>
    <cellStyle name="差_云南 缺口县区测算(地方填报)_财力性转移支付2010年预算参考数" xfId="3236"/>
    <cellStyle name="差_云南省2008年转移支付测算——州市本级考核部分及政策性测算_2015年部门预算编制表格（预算01-03表）（乡镇办）0215" xfId="3237"/>
    <cellStyle name="好_行政（人员）_民生政策最低支出需求_教科文2015年部门预算编制表格（预算01-03表）(教科文股)" xfId="3238"/>
    <cellStyle name="差_云南省2008年转移支付测算——州市本级考核部分及政策性测算_财力性转移支付2010年预算参考数_教科文2015年部门预算编制表格（预算01-03表）(教科文股)" xfId="3239"/>
    <cellStyle name="好_农林水和城市维护标准支出20080505－县区合计_民生政策最低支出需求_2015年部门预算编制表格（预算01-03表）（乡镇办）0215" xfId="3240"/>
    <cellStyle name="好_行政(燃修费)_县市旗测算-新科目（含人口规模效应）_财力性转移支付2010年预算参考数_2015年部门预算编制表格0305" xfId="3241"/>
    <cellStyle name="差_重点民生支出需求测算表社保（农村低保）081112_2015年部门预算编制表格（预算01-03表）（乡镇办）0215" xfId="3242"/>
    <cellStyle name="差_530623_2006年县级财政报表附表_教科文2015年部门预算编制表格（预算01-03表）(教科文股)" xfId="3243"/>
    <cellStyle name="差_专项发文" xfId="3244"/>
    <cellStyle name="好_分县成本差异系数_不含人员经费系数_财力性转移支付2010年预算参考数" xfId="3245"/>
    <cellStyle name="差_自行调整差异系数顺序_财力性转移支付2010年预算参考数_2015年部门预算编制表格（预算01-03表）（经建股）0215" xfId="3246"/>
    <cellStyle name="好_县市旗测算-新科目（20080626）_县市旗测算-新科目（含人口规模效应）_2015年部门预算编制表格（预算01-03表）（乡镇办）0215" xfId="3247"/>
    <cellStyle name="差_自行调整差异系数顺序_财力性转移支付2010年预算参考数_2015年部门预算编制表格（预算01-03表）（乡镇办）0215" xfId="3248"/>
    <cellStyle name="好_2008年支出核定_2015年部门预算编制表格（预算01-03表）（经建股）0215" xfId="3249"/>
    <cellStyle name="差_自行调整差异系数顺序_财力性转移支付2010年预算参考数_教科文2015年部门预算编制表格（预算01-03表）(教科文股)" xfId="3250"/>
    <cellStyle name="常规 11 2" xfId="3251"/>
    <cellStyle name="好_行政公检法测算_县市旗测算-新科目（含人口规模效应）_2015年部门预算编制表格（预算01-03表）（经建股）0215" xfId="3252"/>
    <cellStyle name="好_分县成本差异系数_民生政策最低支出需求_2015年部门预算编制表格（农财股）0215" xfId="3253"/>
    <cellStyle name="常规 11 3" xfId="3254"/>
    <cellStyle name="常规 11_01综合类2010" xfId="3255"/>
    <cellStyle name="常规 14" xfId="3256"/>
    <cellStyle name="好_2008年全省汇总收支计算表_财力性转移支付2010年预算参考数_教科文2015年部门预算编制表格（预算01-03表）(教科文股)" xfId="3257"/>
    <cellStyle name="常规 17" xfId="3258"/>
    <cellStyle name="常规 22" xfId="3259"/>
    <cellStyle name="常规 2" xfId="3260"/>
    <cellStyle name="好_30云南_1_教科文2015年部门预算编制表格（预算01-03表）(教科文股)" xfId="3261"/>
    <cellStyle name="常规 2 2 2" xfId="3262"/>
    <cellStyle name="常规 2 4" xfId="3263"/>
    <cellStyle name="常规 2 5" xfId="3264"/>
    <cellStyle name="好_1_财力性转移支付2010年预算参考数_教科文2015年部门预算编制表格（预算01-03表）(教科文股)" xfId="3265"/>
    <cellStyle name="好_30云南_教科文2015年部门预算编制表格（预算01-03表）(教科文股)" xfId="3266"/>
    <cellStyle name="好_行政(燃修费)_财力性转移支付2010年预算参考数_2015年部门预算编制表格（预算01-03表）（经建股）0215" xfId="3267"/>
    <cellStyle name="差_测算结果汇总_教科文2015年部门预算编制表格（预算01-03表）(教科文股)" xfId="3268"/>
    <cellStyle name="常规 3" xfId="3269"/>
    <cellStyle name="常规 3 3" xfId="3270"/>
    <cellStyle name="好_县区合并测算20080421_不含人员经费系数" xfId="3271"/>
    <cellStyle name="差_县市旗测算20080508_县市旗测算-新科目（含人口规模效应）_2015年部门预算编制表格（预算01-03表）（乡镇办）0215" xfId="3272"/>
    <cellStyle name="常规 4 2" xfId="3273"/>
    <cellStyle name="好_附表_2015年部门预算编制表格0305" xfId="3274"/>
    <cellStyle name="好_市辖区测算-新科目（20080626）_民生政策最低支出需求_财力性转移支付2010年预算参考数_2015年部门预算编制表格（预算01-03表）（经建股）0215" xfId="3275"/>
    <cellStyle name="好_卫生(按照总人口测算）—20080416_财力性转移支付2010年预算参考数_2015年部门预算编制表格（预算01-03表）（乡镇办）0215" xfId="3276"/>
    <cellStyle name="好_云南 缺口县区测算(地方填报)_财力性转移支付2010年预算参考数_2015年部门预算编制表格0305" xfId="3277"/>
    <cellStyle name="好_县区合并测算20080421_财力性转移支付2010年预算参考数_2015年部门预算编制表格（预算01-03表）（乡镇办）0215" xfId="3278"/>
    <cellStyle name="差_市辖区测算-新科目（20080626）_2015年部门预算编制表格0305" xfId="3279"/>
    <cellStyle name="常规 4 2 2" xfId="3280"/>
    <cellStyle name="好_教育(按照总人口测算）—20080416_民生政策最低支出需求_财力性转移支付2010年预算参考数_2015年部门预算编制表格0305" xfId="3281"/>
    <cellStyle name="常规 6" xfId="3282"/>
    <cellStyle name="常规 7 2" xfId="3283"/>
    <cellStyle name="差_卫生部门_教科文2015年部门预算编制表格（预算01-03表）(教科文股)" xfId="3284"/>
    <cellStyle name="常规 9" xfId="3285"/>
    <cellStyle name="好_M01-2(州市补助收入)" xfId="3286"/>
    <cellStyle name="好_测算结果_财力性转移支付2010年预算参考数" xfId="3287"/>
    <cellStyle name="好_2007年一般预算支出剔除" xfId="3288"/>
    <cellStyle name="好_河南 缺口县区测算(地方填报)_财力性转移支付2010年预算参考数_教科文2015年部门预算编制表格（预算01-03表）(教科文股)" xfId="3289"/>
    <cellStyle name="常规_2009年1-12月预算执行情况" xfId="3290"/>
    <cellStyle name="常规_2010年1-6月预算执行情况" xfId="3291"/>
    <cellStyle name="差_测算结果汇总_财力性转移支付2010年预算参考数_2015年部门预算编制表格（预算01-03表）（经建股）0215" xfId="3292"/>
    <cellStyle name="常规_邵阳市双清区2007年综合财政预算（0323）" xfId="3293"/>
    <cellStyle name="分级显示行_1_13区汇总" xfId="3294"/>
    <cellStyle name="好_云南省2008年转移支付测算——州市本级考核部分及政策性测算_教科文2015年部门预算编制表格（预算01-03表）(教科文股)" xfId="3295"/>
    <cellStyle name="好_03昭通" xfId="3296"/>
    <cellStyle name="好_0502通海县" xfId="3297"/>
    <cellStyle name="好_05潍坊" xfId="3298"/>
    <cellStyle name="好_05潍坊_2015年部门预算编制表格（预算01-03表）（乡镇办）0215" xfId="3299"/>
    <cellStyle name="好_07临沂" xfId="3300"/>
    <cellStyle name="好_文体广播事业(按照总人口测算）—20080416_民生政策最低支出需求" xfId="3301"/>
    <cellStyle name="好_07临沂_教科文2015年部门预算编制表格（预算01-03表）(教科文股)" xfId="3302"/>
    <cellStyle name="好_县市旗测算-新科目（20080627）_民生政策最低支出需求_2015年部门预算编制表格（预算01-03表）（乡镇办）0215" xfId="3303"/>
    <cellStyle name="好_成本差异系数" xfId="3304"/>
    <cellStyle name="好_平邑_教科文2015年部门预算编制表格（预算01-03表）(教科文股)" xfId="3305"/>
    <cellStyle name="好_09黑龙江_2015年部门预算编制表格（预算01-03表）（经建股）0215" xfId="3306"/>
    <cellStyle name="好_22湖南_财力性转移支付2010年预算参考数_教科文2015年部门预算编制表格（预算01-03表）(教科文股)" xfId="3307"/>
    <cellStyle name="好_09黑龙江_财力性转移支付2010年预算参考数_2015年部门预算编制表格（预算01-03表）（乡镇办）0215" xfId="3308"/>
    <cellStyle name="差_县市旗测算-新科目（20080627）_财力性转移支付2010年预算参考数_2015年部门预算编制表格（预算01-03表）（乡镇办）0215" xfId="3309"/>
    <cellStyle name="差_河南 缺口县区测算(地方填报)_2015年部门预算编制表格（农财股）0215" xfId="3310"/>
    <cellStyle name="好_09黑龙江_财力性转移支付2010年预算参考数_2015年部门预算编制表格0305" xfId="3311"/>
    <cellStyle name="好_09黑龙江_财力性转移支付2010年预算参考数_教科文2015年部门预算编制表格（预算01-03表）(教科文股)" xfId="3312"/>
    <cellStyle name="好_2006年水利统计指标统计表_2015年部门预算编制表格0305" xfId="3313"/>
    <cellStyle name="好_县市旗测算-新科目（20080626）_不含人员经费系数_教科文2015年部门预算编制表格（预算01-03表）(教科文股)" xfId="3314"/>
    <cellStyle name="好_09黑龙江_教科文2015年部门预算编制表格（预算01-03表）(教科文股)" xfId="3315"/>
    <cellStyle name="好_1_2015年部门预算编制表格（预算01-03表）（经建股）0215" xfId="3316"/>
    <cellStyle name="好_1_财力性转移支付2010年预算参考数_2015年部门预算编制表格（预算01-03表）（经建股）0215" xfId="3317"/>
    <cellStyle name="好_县区合并测算20080423(按照各省比重）_民生政策最低支出需求_财力性转移支付2010年预算参考数_2015年部门预算编制表格（农财股）0215" xfId="3318"/>
    <cellStyle name="好_卫生(按照总人口测算）—20080416_不含人员经费系数_财力性转移支付2010年预算参考数" xfId="3319"/>
    <cellStyle name="好_1_财力性转移支付2010年预算参考数_2015年部门预算编制表格（预算01-03表）（乡镇办）0215" xfId="3320"/>
    <cellStyle name="常规 25" xfId="3321"/>
    <cellStyle name="常规 30" xfId="3322"/>
    <cellStyle name="好_核定人数下发表_2015年部门预算编制表格（预算01-03表）（经建股）0215" xfId="3323"/>
    <cellStyle name="好_1_财力性转移支付2010年预算参考数_2015年部门预算编制表格0305" xfId="3324"/>
    <cellStyle name="好_1110洱源县_财力性转移支付2010年预算参考数_2015年部门预算编制表格（预算01-03表）（乡镇办）0215" xfId="3325"/>
    <cellStyle name="好_2006年水利统计指标统计表_2015年部门预算编制表格（预算01-03表）（经建股）0215" xfId="3326"/>
    <cellStyle name="好_同德_财力性转移支付2010年预算参考数_2015年部门预算编制表格（预算01-03表）（经建股）0215" xfId="3327"/>
    <cellStyle name="好_12滨州_财力性转移支付2010年预算参考数_教科文2015年部门预算编制表格（预算01-03表）(教科文股)" xfId="3328"/>
    <cellStyle name="好_14安徽_财力性转移支付2010年预算参考数_2015年部门预算编制表格（预算01-03表）（乡镇办）0215" xfId="3329"/>
    <cellStyle name="好_县市旗测算-新科目（20080626）_财力性转移支付2010年预算参考数_2015年部门预算编制表格（预算01-03表）（经建股）0215" xfId="3330"/>
    <cellStyle name="好_缺口县区测算(按核定人数)_财力性转移支付2010年预算参考数_2015年部门预算编制表格（农财股）0215" xfId="3331"/>
    <cellStyle name="好_市辖区测算20080510_不含人员经费系数_2015年部门预算编制表格0305" xfId="3332"/>
    <cellStyle name="好_2_2015年部门预算编制表格（预算01-03表）（经建股）0215" xfId="3333"/>
    <cellStyle name="差_行政公检法测算_不含人员经费系数_财力性转移支付2010年预算参考数" xfId="3334"/>
    <cellStyle name="好_2_教科文2015年部门预算编制表格（预算01-03表）(教科文股)" xfId="3335"/>
    <cellStyle name="好_2006年22湖南_2015年部门预算编制表格（预算01-03表）（经建股）0215" xfId="3336"/>
    <cellStyle name="好_2006年22湖南_2015年部门预算编制表格0305" xfId="3337"/>
    <cellStyle name="好_县区合并测算20080423(按照各省比重）_民生政策最低支出需求_财力性转移支付2010年预算参考数_2015年部门预算编制表格（预算01-03表）（乡镇办）0215" xfId="3338"/>
    <cellStyle name="好_2006年22湖南_财力性转移支付2010年预算参考数_2015年部门预算编制表格（农财股）0215" xfId="3339"/>
    <cellStyle name="好_2006年22湖南_财力性转移支付2010年预算参考数_2015年部门预算编制表格0305" xfId="3340"/>
    <cellStyle name="好_2006年27重庆_2015年部门预算编制表格（预算01-03表）（乡镇办）0215" xfId="3341"/>
    <cellStyle name="好_汇总_2015年部门预算编制表格（农财股）0215" xfId="3342"/>
    <cellStyle name="好_2006年27重庆_财力性转移支付2010年预算参考数_2015年部门预算编制表格（预算01-03表）（经建股）0215" xfId="3343"/>
    <cellStyle name="好_行政(燃修费)_民生政策最低支出需求_教科文2015年部门预算编制表格（预算01-03表）(教科文股)" xfId="3344"/>
    <cellStyle name="好_汇总表_财力性转移支付2010年预算参考数_2015年部门预算编制表格（预算01-03表）（乡镇办）0215" xfId="3345"/>
    <cellStyle name="好_34青海_财力性转移支付2010年预算参考数_2015年部门预算编制表格（农财股）0215" xfId="3346"/>
    <cellStyle name="好_2006年28四川_2015年部门预算编制表格（农财股）0215" xfId="3347"/>
    <cellStyle name="好_2006年28四川_财力性转移支付2010年预算参考数" xfId="3348"/>
    <cellStyle name="好_县区合并测算20080423(按照各省比重）_民生政策最低支出需求_2015年部门预算编制表格（农财股）0215" xfId="3349"/>
    <cellStyle name="好_2006年28四川_教科文2015年部门预算编制表格（预算01-03表）(教科文股)" xfId="3350"/>
    <cellStyle name="好_530629_2006年县级财政报表附表_教科文2015年部门预算编制表格（预算01-03表）(教科文股)" xfId="3351"/>
    <cellStyle name="好_安徽 缺口县区测算(地方填报)1_财力性转移支付2010年预算参考数_2015年部门预算编制表格（预算01-03表）（经建股）0215" xfId="3352"/>
    <cellStyle name="好_2006年30云南_教科文2015年部门预算编制表格（预算01-03表）(教科文股)" xfId="3353"/>
    <cellStyle name="好_2006年33甘肃" xfId="3354"/>
    <cellStyle name="好_2006年水利统计指标统计表_2015年部门预算编制表格（农财股）0215" xfId="3355"/>
    <cellStyle name="好_2006年34青海_财力性转移支付2010年预算参考数_2015年部门预算编制表格（预算01-03表）（经建股）0215" xfId="3356"/>
    <cellStyle name="好_安徽 缺口县区测算(地方填报)1_财力性转移支付2010年预算参考数_教科文2015年部门预算编制表格（预算01-03表）(教科文股)" xfId="3357"/>
    <cellStyle name="好_市辖区测算-新科目（20080626）_财力性转移支付2010年预算参考数_2015年部门预算编制表格（预算01-03表）（乡镇办）0215" xfId="3358"/>
    <cellStyle name="好_2006年34青海_财力性转移支付2010年预算参考数_教科文2015年部门预算编制表格（预算01-03表）(教科文股)" xfId="3359"/>
    <cellStyle name="好_22湖南_财力性转移支付2010年预算参考数_2015年部门预算编制表格（预算01-03表）（乡镇办）0215" xfId="3360"/>
    <cellStyle name="好_2006年全省财力计算表（中央、决算）_2015年部门预算编制表格（预算01-03表）（经建股）0215" xfId="3361"/>
    <cellStyle name="好_分县成本差异系数_教科文2015年部门预算编制表格（预算01-03表）(教科文股)" xfId="3362"/>
    <cellStyle name="好_34青海_财力性转移支付2010年预算参考数_教科文2015年部门预算编制表格（预算01-03表）(教科文股)" xfId="3363"/>
    <cellStyle name="好_2006年全省财力计算表（中央、决算）_2015年部门预算编制表格（预算01-03表）（乡镇办）0215" xfId="3364"/>
    <cellStyle name="好_2006年水利统计指标统计表_财力性转移支付2010年预算参考数_教科文2015年部门预算编制表格（预算01-03表）(教科文股)" xfId="3365"/>
    <cellStyle name="好_文体广播事业(按照总人口测算）—20080416_民生政策最低支出需求_2015年部门预算编制表格（农财股）0215" xfId="3366"/>
    <cellStyle name="强调 1" xfId="3367"/>
    <cellStyle name="好_2007年收支情况及2008年收支预计表(汇总表)_财力性转移支付2010年预算参考数_2015年部门预算编制表格0305" xfId="3368"/>
    <cellStyle name="好_2007年收支情况及2008年收支预计表(汇总表)_教科文2015年部门预算编制表格（预算01-03表）(教科文股)" xfId="3369"/>
    <cellStyle name="好_2007年一般预算支出剔除_2015年部门预算编制表格（预算01-03表）（经建股）0215" xfId="3370"/>
    <cellStyle name="好_0502通海县_2015年部门预算编制表格（预算01-03表）（经建股）0215" xfId="3371"/>
    <cellStyle name="好_2007一般预算支出口径剔除表_财力性转移支付2010年预算参考数" xfId="3372"/>
    <cellStyle name="好_文体广播事业(按照总人口测算）—20080416_2015年部门预算编制表格（预算01-03表）（乡镇办）0215" xfId="3373"/>
    <cellStyle name="好_教育(按照总人口测算）—20080416_民生政策最低支出需求_财力性转移支付2010年预算参考数_2015年部门预算编制表格（预算01-03表）（经建股）0215" xfId="3374"/>
    <cellStyle name="好_山东省民生支出标准_2015年部门预算编制表格（农财股）0215" xfId="3375"/>
    <cellStyle name="好_2007一般预算支出口径剔除表_财力性转移支付2010年预算参考数_教科文2015年部门预算编制表格（预算01-03表）(教科文股)" xfId="3376"/>
    <cellStyle name="好_2007一般预算支出口径剔除表_教科文2015年部门预算编制表格（预算01-03表）(教科文股)" xfId="3377"/>
    <cellStyle name="好_安徽 缺口县区测算(地方填报)1_2015年部门预算编制表格（农财股）0215" xfId="3378"/>
    <cellStyle name="好_2008计算资料（8月5）" xfId="3379"/>
    <cellStyle name="好_缺口县区测算(按2007支出增长25%测算)_财力性转移支付2010年预算参考数_教科文2015年部门预算编制表格（预算01-03表）(教科文股)" xfId="3380"/>
    <cellStyle name="好_2008计算资料（8月5）_2015年部门预算编制表格（预算01-03表）（经建股）0215" xfId="3381"/>
    <cellStyle name="好_县区合并测算20080423(按照各省比重）_不含人员经费系数_2015年部门预算编制表格0305" xfId="3382"/>
    <cellStyle name="好_成本差异系数_财力性转移支付2010年预算参考数_2015年部门预算编制表格0305" xfId="3383"/>
    <cellStyle name="好_2008年全省汇总收支计算表_2015年部门预算编制表格（农财股）0215" xfId="3384"/>
    <cellStyle name="好_2008年全省汇总收支计算表_2015年部门预算编制表格0305" xfId="3385"/>
    <cellStyle name="好_第一部分：综合全_教科文2015年部门预算编制表格（预算01-03表）(教科文股)" xfId="3386"/>
    <cellStyle name="好_2008年全省汇总收支计算表_财力性转移支付2010年预算参考数_2015年部门预算编制表格0305" xfId="3387"/>
    <cellStyle name="好_县市旗测算-新科目（20080627）_县市旗测算-新科目（含人口规模效应）_教科文2015年部门预算编制表格（预算01-03表）(教科文股)" xfId="3388"/>
    <cellStyle name="好_2008年一般预算支出预计_2015年部门预算编制表格（预算01-03表）（乡镇办）0215" xfId="3389"/>
    <cellStyle name="好_县市旗测算-新科目（20080626）_县市旗测算-新科目（含人口规模效应）_财力性转移支付2010年预算参考数_教科文2015年部门预算编制表格（预算01-03表）(教科文股)" xfId="3390"/>
    <cellStyle name="好_云南省2008年转移支付测算——州市本级考核部分及政策性测算_财力性转移支付2010年预算参考数_2015年部门预算编制表格（农财股）0215" xfId="3391"/>
    <cellStyle name="好_03昭通_2015年部门预算编制表格（预算01-03表）（乡镇办）0215" xfId="3392"/>
    <cellStyle name="好_2008年支出调整_财力性转移支付2010年预算参考数_2015年部门预算编制表格（农财股）0215" xfId="3393"/>
    <cellStyle name="百分比 5" xfId="3394"/>
    <cellStyle name="好_市辖区测算20080510_民生政策最低支出需求_财力性转移支付2010年预算参考数_2015年部门预算编制表格0305" xfId="3395"/>
    <cellStyle name="好_成本差异系数（含人口规模）_财力性转移支付2010年预算参考数_2015年部门预算编制表格（预算01-03表）（乡镇办）0215" xfId="3396"/>
    <cellStyle name="差_县市旗测算-新科目（20080626）_民生政策最低支出需求_财力性转移支付2010年预算参考数_2015年部门预算编制表格0305" xfId="3397"/>
    <cellStyle name="好_县区合并测算20080423(按照各省比重）_县市旗测算-新科目（含人口规模效应）_财力性转移支付2010年预算参考数_2015年部门预算编制表格（预算01-03表）（经建股）0215" xfId="3398"/>
    <cellStyle name="好_2008年支出核定_2015年部门预算编制表格（预算01-03表）（乡镇办）0215" xfId="3399"/>
    <cellStyle name="好_行政(燃修费)_县市旗测算-新科目（含人口规模效应）_2015年部门预算编制表格0305" xfId="3400"/>
    <cellStyle name="好_2008年支出核定_教科文2015年部门预算编制表格（预算01-03表）(教科文股)" xfId="3401"/>
    <cellStyle name="好_530629_2006年县级财政报表附表_2015年部门预算编制表格（预算01-03表）（乡镇办）0215" xfId="3402"/>
    <cellStyle name="好_人员工资和公用经费2_2015年部门预算编制表格0305" xfId="3403"/>
    <cellStyle name="好_2013年专项指标追加经费非税返回登记表1101" xfId="3404"/>
    <cellStyle name="好_2013年专项追加指标非税登记表12.30" xfId="3405"/>
    <cellStyle name="好_2013年专项追加指标非税登记表1214" xfId="3406"/>
    <cellStyle name="好_2013年专项追加指标非税登记表1227" xfId="3407"/>
    <cellStyle name="好_2013年专项追加指标非税登记表20140211" xfId="3408"/>
    <cellStyle name="好_2015年部门预算编制表格（预算01-03表）（经建股）0215" xfId="3409"/>
    <cellStyle name="好_县区合并测算20080423(按照各省比重）_2015年部门预算编制表格（农财股）0215" xfId="3410"/>
    <cellStyle name="好_20河南_2015年部门预算编制表格（预算01-03表）（经建股）0215" xfId="3411"/>
    <cellStyle name="好_教育(按照总人口测算）—20080416_不含人员经费系数_财力性转移支付2010年预算参考数_教科文2015年部门预算编制表格（预算01-03表）(教科文股)" xfId="3412"/>
    <cellStyle name="好_20河南_2015年部门预算编制表格（预算01-03表）（乡镇办）0215" xfId="3413"/>
    <cellStyle name="好_20河南_财力性转移支付2010年预算参考数" xfId="3414"/>
    <cellStyle name="差_县区合并测算20080421_财力性转移支付2010年预算参考数_2015年部门预算编制表格（预算01-03表）（乡镇办）0215" xfId="3415"/>
    <cellStyle name="好_20河南_教科文2015年部门预算编制表格（预算01-03表）(教科文股)" xfId="3416"/>
    <cellStyle name="好_22湖南" xfId="3417"/>
    <cellStyle name="Currency [0]" xfId="3418"/>
    <cellStyle name="好_22湖南_2015年部门预算编制表格（农财股）0215" xfId="3419"/>
    <cellStyle name="差_分县成本差异系数_不含人员经费系数_财力性转移支付2010年预算参考数_2015年部门预算编制表格0305" xfId="3420"/>
    <cellStyle name="好_22湖南_财力性转移支付2010年预算参考数_2015年部门预算编制表格（预算01-03表）（经建股）0215" xfId="3421"/>
    <cellStyle name="好_县市旗测算-新科目（20080626）_民生政策最低支出需求_教科文2015年部门预算编制表格（预算01-03表）(教科文股)" xfId="3422"/>
    <cellStyle name="好_22湖南_财力性转移支付2010年预算参考数_2015年部门预算编制表格0305" xfId="3423"/>
    <cellStyle name="差_云南省2008年转移支付测算——州市本级考核部分及政策性测算_教科文2015年部门预算编制表格（预算01-03表）(教科文股)" xfId="3424"/>
    <cellStyle name="好_27重庆" xfId="3425"/>
    <cellStyle name="好_27重庆_财力性转移支付2010年预算参考数_教科文2015年部门预算编制表格（预算01-03表）(教科文股)" xfId="3426"/>
    <cellStyle name="好_28四川_2015年部门预算编制表格（预算01-03表）（乡镇办）0215" xfId="3427"/>
    <cellStyle name="好_28四川_财力性转移支付2010年预算参考数_2015年部门预算编制表格（预算01-03表）（乡镇办）0215" xfId="3428"/>
    <cellStyle name="好_30云南" xfId="3429"/>
    <cellStyle name="好_30云南_1_2015年部门预算编制表格（预算01-03表）（经建股）0215" xfId="3430"/>
    <cellStyle name="好_30云南_1_2015年部门预算编制表格（预算01-03表）（乡镇办）0215" xfId="3431"/>
    <cellStyle name="好_30云南_1_财力性转移支付2010年预算参考数_2015年部门预算编制表格（预算01-03表）（经建股）0215" xfId="3432"/>
    <cellStyle name="好_30云南_1_财力性转移支付2010年预算参考数_2015年部门预算编制表格0305" xfId="3433"/>
    <cellStyle name="好_民生政策最低支出需求_教科文2015年部门预算编制表格（预算01-03表）(教科文股)" xfId="3434"/>
    <cellStyle name="好_人员工资和公用经费2_财力性转移支付2010年预算参考数_教科文2015年部门预算编制表格（预算01-03表）(教科文股)" xfId="3435"/>
    <cellStyle name="好_云南省2008年转移支付测算——州市本级考核部分及政策性测算_财力性转移支付2010年预算参考数" xfId="3436"/>
    <cellStyle name="好_30云南_2015年部门预算编制表格（预算01-03表）（乡镇办）0215" xfId="3437"/>
    <cellStyle name="好_30云南_2015年部门预算编制表格0305" xfId="3438"/>
    <cellStyle name="差_行政公检法测算_民生政策最低支出需求_财力性转移支付2010年预算参考数_教科文2015年部门预算编制表格（预算01-03表）(教科文股)" xfId="3439"/>
    <cellStyle name="好_34青海_1_2015年部门预算编制表格（预算01-03表）（乡镇办）0215" xfId="3440"/>
    <cellStyle name="好_教育(按照总人口测算）—20080416_2015年部门预算编制表格（农财股）0215" xfId="3441"/>
    <cellStyle name="好_34青海_1_财力性转移支付2010年预算参考数_2015年部门预算编制表格0305" xfId="3442"/>
    <cellStyle name="好_34青海_1_教科文2015年部门预算编制表格（预算01-03表）(教科文股)" xfId="3443"/>
    <cellStyle name="好_34青海_财力性转移支付2010年预算参考数" xfId="3444"/>
    <cellStyle name="好_34青海_财力性转移支付2010年预算参考数_2015年部门预算编制表格（预算01-03表）（乡镇办）0215" xfId="3445"/>
    <cellStyle name="差_卫生(按照总人口测算）—20080416_县市旗测算-新科目（含人口规模效应）_教科文2015年部门预算编制表格（预算01-03表）(教科文股)" xfId="3446"/>
    <cellStyle name="好_34青海_教科文2015年部门预算编制表格（预算01-03表）(教科文股)" xfId="3447"/>
    <cellStyle name="好_5334_2006年迪庆县级财政报表附表_2015年部门预算编制表格（预算01-03表）（经建股）0215" xfId="3448"/>
    <cellStyle name="好_5334_2006年迪庆县级财政报表附表_2015年部门预算编制表格（预算01-03表）（乡镇办）0215" xfId="3449"/>
    <cellStyle name="好_5334_2006年迪庆县级财政报表附表_教科文2015年部门预算编制表格（预算01-03表）(教科文股)" xfId="3450"/>
    <cellStyle name="好_文体广播事业(按照总人口测算）—20080416_财力性转移支付2010年预算参考数_2015年部门预算编制表格0305" xfId="3451"/>
    <cellStyle name="好_Book1_2015年部门预算编制表格（预算01-03表）（乡镇办）0215" xfId="3452"/>
    <cellStyle name="好_县区合并测算20080423(按照各省比重）_县市旗测算-新科目（含人口规模效应）" xfId="3453"/>
    <cellStyle name="差_市辖区测算-新科目（20080626）_民生政策最低支出需求_财力性转移支付2010年预算参考数_教科文2015年部门预算编制表格（预算01-03表）(教科文股)" xfId="3454"/>
    <cellStyle name="好_Book1_财力性转移支付2010年预算参考数_2015年部门预算编制表格（农财股）0215" xfId="3455"/>
    <cellStyle name="好_Book1_财力性转移支付2010年预算参考数_2015年部门预算编制表格0305" xfId="3456"/>
    <cellStyle name="好_Book2_2015年部门预算编制表格（预算01-03表）（经建股）0215" xfId="3457"/>
    <cellStyle name="好_gdp_2015年部门预算编制表格0305" xfId="3458"/>
    <cellStyle name="好_M01-2(州市补助收入)_2015年部门预算编制表格（农财股）0215" xfId="3459"/>
    <cellStyle name="好_安徽 缺口县区测算(地方填报)1_财力性转移支付2010年预算参考数_2015年部门预算编制表格（农财股）0215" xfId="3460"/>
    <cellStyle name="好_县区合并测算20080423(按照各省比重）" xfId="3461"/>
    <cellStyle name="好_不含人员经费系数_财力性转移支付2010年预算参考数_2015年部门预算编制表格（农财股）0215" xfId="3462"/>
    <cellStyle name="差_行政(燃修费)_不含人员经费系数_2015年部门预算编制表格（预算01-03表）（乡镇办）0215" xfId="3463"/>
    <cellStyle name="好_财政供养人员_教科文2015年部门预算编制表格（预算01-03表）(教科文股)" xfId="3464"/>
    <cellStyle name="好_农林水和城市维护标准支出20080505－县区合计_财力性转移支付2010年预算参考数_2015年部门预算编制表格0305" xfId="3465"/>
    <cellStyle name="好_测算结果" xfId="3466"/>
    <cellStyle name="好_文体广播事业(按照总人口测算）—20080416_民生政策最低支出需求_财力性转移支付2010年预算参考数_2015年部门预算编制表格（预算01-03表）（乡镇办）0215" xfId="3467"/>
    <cellStyle name="好_文体广播部门" xfId="3468"/>
    <cellStyle name="好_测算结果_2015年部门预算编制表格（农财股）0215" xfId="3469"/>
    <cellStyle name="好_分析缺口率_财力性转移支付2010年预算参考数_2015年部门预算编制表格0305" xfId="3470"/>
    <cellStyle name="差_2006年22湖南_2015年部门预算编制表格（预算01-03表）（经建股）0215" xfId="3471"/>
    <cellStyle name="差_安徽 缺口县区测算(地方填报)1_财力性转移支付2010年预算参考数_2015年部门预算编制表格（预算01-03表）（经建股）0215" xfId="3472"/>
    <cellStyle name="好_测算结果_财力性转移支付2010年预算参考数_2015年部门预算编制表格（预算01-03表）（乡镇办）0215" xfId="3473"/>
    <cellStyle name="好_测算结果汇总_2015年部门预算编制表格（预算01-03表）（乡镇办）0215" xfId="3474"/>
    <cellStyle name="好_行政(燃修费)_县市旗测算-新科目（含人口规模效应）_2015年部门预算编制表格（预算01-03表）（乡镇办）0215" xfId="3475"/>
    <cellStyle name="好_缺口消化情况" xfId="3476"/>
    <cellStyle name="好_测算结果汇总_财力性转移支付2010年预算参考数_教科文2015年部门预算编制表格（预算01-03表）(教科文股)" xfId="3477"/>
    <cellStyle name="好_缺口县区测算(财政部标准)_教科文2015年部门预算编制表格（预算01-03表）(教科文股)" xfId="3478"/>
    <cellStyle name="好_农林水和城市维护标准支出20080505－县区合计_财力性转移支付2010年预算参考数" xfId="3479"/>
    <cellStyle name="好_成本差异系数（含人口规模）_2015年部门预算编制表格0305" xfId="3480"/>
    <cellStyle name="好_成本差异系数（含人口规模）_财力性转移支付2010年预算参考数_2015年部门预算编制表格（农财股）0215" xfId="3481"/>
    <cellStyle name="差_市辖区测算-新科目（20080626）_县市旗测算-新科目（含人口规模效应）" xfId="3482"/>
    <cellStyle name="好_成本差异系数_财力性转移支付2010年预算参考数_2015年部门预算编制表格（预算01-03表）（经建股）0215" xfId="3483"/>
    <cellStyle name="好_县区合并测算20080423(按照各省比重）_不含人员经费系数_2015年部门预算编制表格（预算01-03表）（经建股）0215" xfId="3484"/>
    <cellStyle name="好_县区合并测算20080423(按照各省比重）_县市旗测算-新科目（含人口规模效应）_2015年部门预算编制表格（预算01-03表）（乡镇办）0215" xfId="3485"/>
    <cellStyle name="好_云南省2008年转移支付测算——州市本级考核部分及政策性测算_2015年部门预算编制表格0305" xfId="3486"/>
    <cellStyle name="好_城建部门_2015年部门预算编制表格0305" xfId="3487"/>
    <cellStyle name="好_第五部分(才淼、饶永宏）_教科文2015年部门预算编制表格（预算01-03表）(教科文股)" xfId="3488"/>
    <cellStyle name="好_对口支援新疆资金规模测算表20100106_2015年部门预算编制表格0305" xfId="3489"/>
    <cellStyle name="好_分析缺口率_2015年部门预算编制表格（预算01-03表）（经建股）0215" xfId="3490"/>
    <cellStyle name="好_分析缺口率_财力性转移支付2010年预算参考数_2015年部门预算编制表格（农财股）0215" xfId="3491"/>
    <cellStyle name="差_教育(按照总人口测算）—20080416_不含人员经费系数_财力性转移支付2010年预算参考数_2015年部门预算编制表格（预算01-03表）（乡镇办）0215" xfId="3492"/>
    <cellStyle name="好_分析缺口率_财力性转移支付2010年预算参考数_2015年部门预算编制表格（预算01-03表）（经建股）0215" xfId="3493"/>
    <cellStyle name="好_分析缺口率_教科文2015年部门预算编制表格（预算01-03表）(教科文股)" xfId="3494"/>
    <cellStyle name="好_分县成本差异系数_2015年部门预算编制表格（预算01-03表）（乡镇办）0215" xfId="3495"/>
    <cellStyle name="好_安徽 缺口县区测算(地方填报)1_教科文2015年部门预算编制表格（预算01-03表）(教科文股)" xfId="3496"/>
    <cellStyle name="好_市辖区测算20080510_县市旗测算-新科目（含人口规模效应）_财力性转移支付2010年预算参考数_教科文2015年部门预算编制表格（预算01-03表）(教科文股)" xfId="3497"/>
    <cellStyle name="好_卫生(按照总人口测算）—20080416_财力性转移支付2010年预算参考数" xfId="3498"/>
    <cellStyle name="好_分县成本差异系数_不含人员经费系数_2015年部门预算编制表格（预算01-03表）（经建股）0215" xfId="3499"/>
    <cellStyle name="差_教育(按照总人口测算）—20080416_民生政策最低支出需求_2015年部门预算编制表格0305" xfId="3500"/>
    <cellStyle name="好_分县成本差异系数_不含人员经费系数_财力性转移支付2010年预算参考数_2015年部门预算编制表格（农财股）0215" xfId="3501"/>
    <cellStyle name="好_分县成本差异系数_不含人员经费系数_教科文2015年部门预算编制表格（预算01-03表）(教科文股)" xfId="3502"/>
    <cellStyle name="好_核定人数对比_2015年部门预算编制表格0305" xfId="3503"/>
    <cellStyle name="好_Book1_2015年部门预算编制表格0305" xfId="3504"/>
    <cellStyle name="好_对口支援新疆资金规模测算表20100106_2015年部门预算编制表格（农财股）0215" xfId="3505"/>
    <cellStyle name="好_河南 缺口县区测算(地方填报)_财力性转移支付2010年预算参考数_2015年部门预算编制表格（预算01-03表）（经建股）0215" xfId="3506"/>
    <cellStyle name="好_分县成本差异系数_财力性转移支付2010年预算参考数_教科文2015年部门预算编制表格（预算01-03表）(教科文股)" xfId="3507"/>
    <cellStyle name="好_分县成本差异系数_民生政策最低支出需求_财力性转移支付2010年预算参考数_2015年部门预算编制表格（农财股）0215" xfId="3508"/>
    <cellStyle name="好_农林水和城市维护标准支出20080505－县区合计_不含人员经费系数_财力性转移支付2010年预算参考数" xfId="3509"/>
    <cellStyle name="好_卫生部门_2015年部门预算编制表格（预算01-03表）（乡镇办）0215" xfId="3510"/>
    <cellStyle name="好_分县成本差异系数_民生政策最低支出需求_财力性转移支付2010年预算参考数_2015年部门预算编制表格（预算01-03表）（经建股）0215" xfId="3511"/>
    <cellStyle name="好_附表_2015年部门预算编制表格（预算01-03表）（经建股）0215" xfId="3512"/>
    <cellStyle name="好_附表_教科文2015年部门预算编制表格（预算01-03表）(教科文股)" xfId="3513"/>
    <cellStyle name="好_河南 缺口县区测算(地方填报)" xfId="3514"/>
    <cellStyle name="好_河南 缺口县区测算(地方填报)_2015年部门预算编制表格0305" xfId="3515"/>
    <cellStyle name="好_文体广播事业(按照总人口测算）—20080416_不含人员经费系数_教科文2015年部门预算编制表格（预算01-03表）(教科文股)" xfId="3516"/>
    <cellStyle name="好_河南 缺口县区测算(地方填报)_财力性转移支付2010年预算参考数_2015年部门预算编制表格0305" xfId="3517"/>
    <cellStyle name="好_河南 缺口县区测算(地方填报白)_财力性转移支付2010年预算参考数_2015年部门预算编制表格（预算01-03表）（经建股）0215" xfId="3518"/>
    <cellStyle name="好_核定人数对比_2015年部门预算编制表格（预算01-03表）（经建股）0215" xfId="3519"/>
    <cellStyle name="好_核定人数对比_财力性转移支付2010年预算参考数_教科文2015年部门预算编制表格（预算01-03表）(教科文股)" xfId="3520"/>
    <cellStyle name="好_核定人数下发表_2015年部门预算编制表格（预算01-03表）（乡镇办）0215" xfId="3521"/>
    <cellStyle name="好_核定人数下发表_2015年部门预算编制表格0305" xfId="3522"/>
    <cellStyle name="差_一般预算支出口径剔除表_2015年部门预算编制表格（预算01-03表）（经建股）0215" xfId="3523"/>
    <cellStyle name="好_核定人数下发表_财力性转移支付2010年预算参考数" xfId="3524"/>
    <cellStyle name="差_卫生(按照总人口测算）—20080416_不含人员经费系数_财力性转移支付2010年预算参考数_教科文2015年部门预算编制表格（预算01-03表）(教科文股)" xfId="3525"/>
    <cellStyle name="好_文体广播部门_教科文2015年部门预算编制表格（预算01-03表）(教科文股)" xfId="3526"/>
    <cellStyle name="好_核定人数下发表_财力性转移支付2010年预算参考数_教科文2015年部门预算编制表格（预算01-03表）(教科文股)" xfId="3527"/>
    <cellStyle name="好_汇总_2015年部门预算编制表格（预算01-03表）（经建股）0215" xfId="3528"/>
    <cellStyle name="好_汇总_财力性转移支付2010年预算参考数_2015年部门预算编制表格（预算01-03表）（经建股）0215" xfId="3529"/>
    <cellStyle name="好_汇总_教科文2015年部门预算编制表格（预算01-03表）(教科文股)" xfId="3530"/>
    <cellStyle name="差_分析缺口率_财力性转移支付2010年预算参考数_2015年部门预算编制表格（预算01-03表）（乡镇办）0215" xfId="3531"/>
    <cellStyle name="好_汇总表_2015年部门预算编制表格（预算01-03表）（乡镇办）0215" xfId="3532"/>
    <cellStyle name="好_汇总表_教科文2015年部门预算编制表格（预算01-03表）(教科文股)" xfId="3533"/>
    <cellStyle name="好_县市旗测算-新科目（20080626）_民生政策最低支出需求_财力性转移支付2010年预算参考数_2015年部门预算编制表格（预算01-03表）（乡镇办）0215" xfId="3534"/>
    <cellStyle name="好_卫生(按照总人口测算）—20080416_不含人员经费系数_2015年部门预算编制表格（预算01-03表）（经建股）0215" xfId="3535"/>
    <cellStyle name="好_行政(燃修费)_2015年部门预算编制表格0305" xfId="3536"/>
    <cellStyle name="好_汇总表4_2015年部门预算编制表格（预算01-03表）（乡镇办）0215" xfId="3537"/>
    <cellStyle name="好_县区合并测算20080423(按照各省比重）_财力性转移支付2010年预算参考数" xfId="3538"/>
    <cellStyle name="好_汇总表4_2015年部门预算编制表格0305" xfId="3539"/>
    <cellStyle name="好_汇总表4_财力性转移支付2010年预算参考数_2015年部门预算编制表格（预算01-03表）（乡镇办）0215" xfId="3540"/>
    <cellStyle name="好_检验表" xfId="3541"/>
    <cellStyle name="好_检验表（调整后）_2015年部门预算编制表格（预算01-03表）（乡镇办）0215" xfId="3542"/>
    <cellStyle name="好_检验表（调整后）_教科文2015年部门预算编制表格（预算01-03表）(教科文股)" xfId="3543"/>
    <cellStyle name="常规_06年全市财政收支平衡表060725" xfId="3544"/>
    <cellStyle name="好_2008年支出调整_财力性转移支付2010年预算参考数_2015年部门预算编制表格（预算01-03表）（经建股）0215" xfId="3545"/>
    <cellStyle name="好_检验表_2015年部门预算编制表格（农财股）0215" xfId="3546"/>
    <cellStyle name="差_县市旗测算20080508_不含人员经费系数_2015年部门预算编制表格（预算01-03表）（经建股）0215" xfId="3547"/>
    <cellStyle name="好_检验表_2015年部门预算编制表格0305" xfId="3548"/>
    <cellStyle name="好_县区合并测算20080421_财力性转移支付2010年预算参考数_2015年部门预算编制表格（农财股）0215" xfId="3549"/>
    <cellStyle name="好_Book1_2015年部门预算编制表格（农财股）0215" xfId="3550"/>
    <cellStyle name="好_检验表_教科文2015年部门预算编制表格（预算01-03表）(教科文股)" xfId="3551"/>
    <cellStyle name="好_教科文2015年部门预算编制表格（预算01-03表）(教科文股)" xfId="3552"/>
    <cellStyle name="好_教育(按照总人口测算）—20080416_教科文2015年部门预算编制表格（预算01-03表）(教科文股)" xfId="3553"/>
    <cellStyle name="好_教育(按照总人口测算）—20080416_民生政策最低支出需求_财力性转移支付2010年预算参考数" xfId="3554"/>
    <cellStyle name="差_成本差异系数（含人口规模）_财力性转移支付2010年预算参考数_教科文2015年部门预算编制表格（预算01-03表）(教科文股)" xfId="3555"/>
    <cellStyle name="差_2006年22湖南" xfId="3556"/>
    <cellStyle name="好_教育(按照总人口测算）—20080416_县市旗测算-新科目（含人口规模效应）" xfId="3557"/>
    <cellStyle name="好_教育(按照总人口测算）—20080416_县市旗测算-新科目（含人口规模效应）_2015年部门预算编制表格（预算01-03表）（经建股）0215" xfId="3558"/>
    <cellStyle name="差_2007年收支情况及2008年收支预计表(汇总表)_财力性转移支付2010年预算参考数_2015年部门预算编制表格0305" xfId="3559"/>
    <cellStyle name="好_教育(按照总人口测算）—20080416_县市旗测算-新科目（含人口规模效应）_教科文2015年部门预算编制表格（预算01-03表）(教科文股)" xfId="3560"/>
    <cellStyle name="好_1" xfId="3561"/>
    <cellStyle name="好_民生政策最低支出需求_财力性转移支付2010年预算参考数_2015年部门预算编制表格（预算01-03表）（乡镇办）0215" xfId="3562"/>
    <cellStyle name="好_农林水和城市维护标准支出20080505－县区合计" xfId="3563"/>
    <cellStyle name="好_县市旗测算-新科目（20080626）_县市旗测算-新科目（含人口规模效应）_财力性转移支付2010年预算参考数_2015年部门预算编制表格（预算01-03表）（乡镇办）0215" xfId="3564"/>
    <cellStyle name="好_教育(按照总人口测算）—20080416_不含人员经费系数_2015年部门预算编制表格（农财股）0215" xfId="3565"/>
    <cellStyle name="好_农林水和城市维护标准支出20080505－县区合计_不含人员经费系数_2015年部门预算编制表格（预算01-03表）（乡镇办）0215" xfId="3566"/>
    <cellStyle name="好_农林水和城市维护标准支出20080505－县区合计_不含人员经费系数_2015年部门预算编制表格0305" xfId="3567"/>
    <cellStyle name="好_农林水和城市维护标准支出20080505－县区合计_民生政策最低支出需求_2015年部门预算编制表格（农财股）0215" xfId="3568"/>
    <cellStyle name="好_其他部门(按照总人口测算）—20080416_县市旗测算-新科目（含人口规模效应）_2015年部门预算编制表格（预算01-03表）（经建股）0215" xfId="3569"/>
    <cellStyle name="好_农林水和城市维护标准支出20080505－县区合计_民生政策最低支出需求_财力性转移支付2010年预算参考数_2015年部门预算编制表格（预算01-03表）（经建股）0215" xfId="3570"/>
    <cellStyle name="好_农林水和城市维护标准支出20080505－县区合计_民生政策最低支出需求_财力性转移支付2010年预算参考数_教科文2015年部门预算编制表格（预算01-03表）(教科文股)" xfId="3571"/>
    <cellStyle name="好_县市旗测算-新科目（20080626）_民生政策最低支出需求_财力性转移支付2010年预算参考数_教科文2015年部门预算编制表格（预算01-03表）(教科文股)" xfId="3572"/>
    <cellStyle name="好_云南 缺口县区测算(地方填报)_2015年部门预算编制表格（预算01-03表）（经建股）0215" xfId="3573"/>
    <cellStyle name="好_农林水和城市维护标准支出20080505－县区合计_县市旗测算-新科目（含人口规模效应）_财力性转移支付2010年预算参考数" xfId="3574"/>
    <cellStyle name="好_其他部门(按照总人口测算）—20080416_2015年部门预算编制表格0305" xfId="3575"/>
    <cellStyle name="好_其他部门(按照总人口测算）—20080416_不含人员经费系数_2015年部门预算编制表格（预算01-03表）（乡镇办）0215" xfId="3576"/>
    <cellStyle name="差_成本差异系数_2015年部门预算编制表格（预算01-03表）（乡镇办）0215" xfId="3577"/>
    <cellStyle name="好_其他部门(按照总人口测算）—20080416_不含人员经费系数_2015年部门预算编制表格0305" xfId="3578"/>
    <cellStyle name="好_其他部门(按照总人口测算）—20080416_县市旗测算-新科目（含人口规模效应）_财力性转移支付2010年预算参考数" xfId="3579"/>
    <cellStyle name="好_青海 缺口县区测算(地方填报)_财力性转移支付2010年预算参考数" xfId="3580"/>
    <cellStyle name="好_青海 缺口县区测算(地方填报)_财力性转移支付2010年预算参考数_2015年部门预算编制表格（预算01-03表）（经建股）0215" xfId="3581"/>
    <cellStyle name="差_县市旗测算-新科目（20080626）_不含人员经费系数_2015年部门预算编制表格（农财股）0215" xfId="3582"/>
    <cellStyle name="差_2_教科文2015年部门预算编制表格（预算01-03表）(教科文股)" xfId="3583"/>
    <cellStyle name="好_缺口县区测算（11.13）_2015年部门预算编制表格0305" xfId="3584"/>
    <cellStyle name="好_卫生(按照总人口测算）—20080416_不含人员经费系数_财力性转移支付2010年预算参考数_2015年部门预算编制表格（预算01-03表）（经建股）0215" xfId="3585"/>
    <cellStyle name="好_缺口县区测算(按2007支出增长25%测算)_2015年部门预算编制表格（预算01-03表）（经建股）0215" xfId="3586"/>
    <cellStyle name="好_缺口县区测算(按2007支出增长25%测算)_财力性转移支付2010年预算参考数_2015年部门预算编制表格0305" xfId="3587"/>
    <cellStyle name="好_缺口县区测算(按核定人数)_2015年部门预算编制表格0305" xfId="3588"/>
    <cellStyle name="好_缺口县区测算(按核定人数)_财力性转移支付2010年预算参考数" xfId="3589"/>
    <cellStyle name="好_市辖区测算20080510_民生政策最低支出需求" xfId="3590"/>
    <cellStyle name="好_缺口县区测算(按核定人数)_财力性转移支付2010年预算参考数_2015年部门预算编制表格（预算01-03表）（经建股）0215" xfId="3591"/>
    <cellStyle name="好_县区合并测算20080421_民生政策最低支出需求_财力性转移支付2010年预算参考数" xfId="3592"/>
    <cellStyle name="好_缺口县区测算(财政部标准)_财力性转移支付2010年预算参考数" xfId="3593"/>
    <cellStyle name="好_缺口县区测算(财政部标准)_财力性转移支付2010年预算参考数_教科文2015年部门预算编制表格（预算01-03表）(教科文股)" xfId="3594"/>
    <cellStyle name="好_缺口县区测算_2015年部门预算编制表格（预算01-03表）（经建股）0215" xfId="3595"/>
    <cellStyle name="好_1110洱源县_财力性转移支付2010年预算参考数_2015年部门预算编制表格0305" xfId="3596"/>
    <cellStyle name="好_缺口县区测算_2015年部门预算编制表格（预算01-03表）（乡镇办）0215" xfId="3597"/>
    <cellStyle name="差_汇总表4_2015年部门预算编制表格（农财股）0215" xfId="3598"/>
    <cellStyle name="好_文体广播事业(按照总人口测算）—20080416_2015年部门预算编制表格（预算01-03表）（经建股）0215" xfId="3599"/>
    <cellStyle name="好_缺口县区测算_2015年部门预算编制表格0305" xfId="3600"/>
    <cellStyle name="好_人员工资和公用经费_2015年部门预算编制表格（预算01-03表）（经建股）0215" xfId="3601"/>
    <cellStyle name="好_人员工资和公用经费2_2015年部门预算编制表格（农财股）0215" xfId="3602"/>
    <cellStyle name="好_人员工资和公用经费2_财力性转移支付2010年预算参考数" xfId="3603"/>
    <cellStyle name="好_人员工资和公用经费2_教科文2015年部门预算编制表格（预算01-03表）(教科文股)" xfId="3604"/>
    <cellStyle name="好_人员工资和公用经费3_2015年部门预算编制表格（农财股）0215" xfId="3605"/>
    <cellStyle name="好_核定人数下发表_财力性转移支付2010年预算参考数_2015年部门预算编制表格（预算01-03表）（经建股）0215" xfId="3606"/>
    <cellStyle name="好_人员工资和公用经费3_2015年部门预算编制表格（预算01-03表）（经建股）0215" xfId="3607"/>
    <cellStyle name="好_卫生(按照总人口测算）—20080416_民生政策最低支出需求_财力性转移支付2010年预算参考数_2015年部门预算编制表格（预算01-03表）（经建股）0215" xfId="3608"/>
    <cellStyle name="好_人员工资和公用经费3_教科文2015年部门预算编制表格（预算01-03表）(教科文股)" xfId="3609"/>
    <cellStyle name="好_卫生(按照总人口测算）—20080416_民生政策最低支出需求_财力性转移支付2010年预算参考数_教科文2015年部门预算编制表格（预算01-03表）(教科文股)" xfId="3610"/>
    <cellStyle name="好_山东省民生支出标准_2015年部门预算编制表格0305" xfId="3611"/>
    <cellStyle name="好_山东省民生支出标准_财力性转移支付2010年预算参考数" xfId="3612"/>
    <cellStyle name="好_山东省民生支出标准_财力性转移支付2010年预算参考数_2015年部门预算编制表格（预算01-03表）（经建股）0215" xfId="3613"/>
    <cellStyle name="好_山东省民生支出标准_教科文2015年部门预算编制表格（预算01-03表）(教科文股)" xfId="3614"/>
    <cellStyle name="好_市辖区测算20080510_2015年部门预算编制表格（预算01-03表）（经建股）0215" xfId="3615"/>
    <cellStyle name="好_市辖区测算20080510_2015年部门预算编制表格（预算01-03表）（乡镇办）0215" xfId="3616"/>
    <cellStyle name="好_市辖区测算20080510_不含人员经费系数_财力性转移支付2010年预算参考数_2015年部门预算编制表格（预算01-03表）（乡镇办）0215" xfId="3617"/>
    <cellStyle name="好_市辖区测算20080510_财力性转移支付2010年预算参考数" xfId="3618"/>
    <cellStyle name="好_市辖区测算20080510_财力性转移支付2010年预算参考数_2015年部门预算编制表格（预算01-03表）（乡镇办）0215" xfId="3619"/>
    <cellStyle name="好_市辖区测算20080510_财力性转移支付2010年预算参考数_2015年部门预算编制表格0305" xfId="3620"/>
    <cellStyle name="差_成本差异系数（含人口规模）_财力性转移支付2010年预算参考数" xfId="3621"/>
    <cellStyle name="差_行政(燃修费)_不含人员经费系数_财力性转移支付2010年预算参考数_教科文2015年部门预算编制表格（预算01-03表）(教科文股)" xfId="3622"/>
    <cellStyle name="好_市辖区测算20080510_民生政策最低支出需求_财力性转移支付2010年预算参考数_2015年部门预算编制表格（预算01-03表）（经建股）0215" xfId="3623"/>
    <cellStyle name="好_市辖区测算20080510_民生政策最低支出需求_财力性转移支付2010年预算参考数_教科文2015年部门预算编制表格（预算01-03表）(教科文股)" xfId="3624"/>
    <cellStyle name="好_市辖区测算20080510_县市旗测算-新科目（含人口规模效应）_财力性转移支付2010年预算参考数" xfId="3625"/>
    <cellStyle name="好_安徽 缺口县区测算(地方填报)1_2015年部门预算编制表格（预算01-03表）（乡镇办）0215" xfId="3626"/>
    <cellStyle name="好_市辖区测算20080510_县市旗测算-新科目（含人口规模效应）_财力性转移支付2010年预算参考数_2015年部门预算编制表格（预算01-03表）（乡镇办）0215" xfId="3627"/>
    <cellStyle name="好_市辖区测算20080510_县市旗测算-新科目（含人口规模效应）_教科文2015年部门预算编制表格（预算01-03表）(教科文股)" xfId="3628"/>
    <cellStyle name="好_市辖区测算-新科目（20080626）_2015年部门预算编制表格（农财股）0215" xfId="3629"/>
    <cellStyle name="好_总人口_财力性转移支付2010年预算参考数_2015年部门预算编制表格0305" xfId="3630"/>
    <cellStyle name="好_分析缺口率_财力性转移支付2010年预算参考数_教科文2015年部门预算编制表格（预算01-03表）(教科文股)" xfId="3631"/>
    <cellStyle name="好_市辖区测算-新科目（20080626）_2015年部门预算编制表格0305" xfId="3632"/>
    <cellStyle name="好_市辖区测算-新科目（20080626）_不含人员经费系数_财力性转移支付2010年预算参考数" xfId="3633"/>
    <cellStyle name="好_市辖区测算-新科目（20080626）_不含人员经费系数_财力性转移支付2010年预算参考数_2015年部门预算编制表格（农财股）0215" xfId="3634"/>
    <cellStyle name="好_县区合并测算20080423(按照各省比重）_不含人员经费系数_财力性转移支付2010年预算参考数" xfId="3635"/>
    <cellStyle name="好_市辖区测算-新科目（20080626）_财力性转移支付2010年预算参考数_2015年部门预算编制表格0305" xfId="3636"/>
    <cellStyle name="好_市辖区测算-新科目（20080626）_教科文2015年部门预算编制表格（预算01-03表）(教科文股)" xfId="3637"/>
    <cellStyle name="百分比 4" xfId="3638"/>
    <cellStyle name="好_市辖区测算-新科目（20080626）_民生政策最低支出需求_财力性转移支付2010年预算参考数_2015年部门预算编制表格（预算01-03表）（乡镇办）0215" xfId="3639"/>
    <cellStyle name="好_市辖区测算-新科目（20080626）_民生政策最低支出需求_财力性转移支付2010年预算参考数_2015年部门预算编制表格0305" xfId="3640"/>
    <cellStyle name="差_第一部分：综合全_2015年部门预算编制表格（预算01-03表）（经建股）0215" xfId="3641"/>
    <cellStyle name="好_2013年专项追加指标非税登记表20140110" xfId="3642"/>
    <cellStyle name="好_同德_财力性转移支付2010年预算参考数_教科文2015年部门预算编制表格（预算01-03表）(教科文股)" xfId="3643"/>
    <cellStyle name="好_同德_教科文2015年部门预算编制表格（预算01-03表）(教科文股)" xfId="3644"/>
    <cellStyle name="好_危改资金测算_财力性转移支付2010年预算参考数_2015年部门预算编制表格0305" xfId="3645"/>
    <cellStyle name="好_危改资金测算_教科文2015年部门预算编制表格（预算01-03表）(教科文股)" xfId="3646"/>
    <cellStyle name="好_县市旗测算-新科目（20080627）" xfId="3647"/>
    <cellStyle name="差_市辖区测算20080510_民生政策最低支出需求" xfId="3648"/>
    <cellStyle name="好_卫生(按照总人口测算）—20080416" xfId="3649"/>
    <cellStyle name="差_09黑龙江" xfId="3650"/>
    <cellStyle name="好_卫生(按照总人口测算）—20080416_不含人员经费系数_2015年部门预算编制表格（农财股）0215" xfId="3651"/>
    <cellStyle name="差_行政（人员）_2015年部门预算编制表格（农财股）0215" xfId="3652"/>
    <cellStyle name="差_汇总表_教科文2015年部门预算编制表格（预算01-03表）(教科文股)" xfId="3653"/>
    <cellStyle name="好_卫生(按照总人口测算）—20080416_不含人员经费系数_财力性转移支付2010年预算参考数_2015年部门预算编制表格（农财股）0215" xfId="3654"/>
    <cellStyle name="好_县市旗测算-新科目（20080626）_民生政策最低支出需求" xfId="3655"/>
    <cellStyle name="好_卫生(按照总人口测算）—20080416_不含人员经费系数_财力性转移支付2010年预算参考数_教科文2015年部门预算编制表格（预算01-03表）(教科文股)" xfId="3656"/>
    <cellStyle name="好_卫生(按照总人口测算）—20080416_财力性转移支付2010年预算参考数_2015年部门预算编制表格（预算01-03表）（经建股）0215" xfId="3657"/>
    <cellStyle name="好_不含人员经费系数_财力性转移支付2010年预算参考数_2015年部门预算编制表格（预算01-03表）（乡镇办）0215" xfId="3658"/>
    <cellStyle name="好_卫生(按照总人口测算）—20080416_财力性转移支付2010年预算参考数_教科文2015年部门预算编制表格（预算01-03表）(教科文股)" xfId="3659"/>
    <cellStyle name="好_卫生(按照总人口测算）—20080416_民生政策最低支出需求_2015年部门预算编制表格（预算01-03表）（经建股）0215" xfId="3660"/>
    <cellStyle name="好_卫生(按照总人口测算）—20080416_民生政策最低支出需求_2015年部门预算编制表格0305" xfId="3661"/>
    <cellStyle name="好_卫生(按照总人口测算）—20080416_县市旗测算-新科目（含人口规模效应）_财力性转移支付2010年预算参考数" xfId="3662"/>
    <cellStyle name="好_卫生(按照总人口测算）—20080416_县市旗测算-新科目（含人口规模效应）_财力性转移支付2010年预算参考数_教科文2015年部门预算编制表格（预算01-03表）(教科文股)" xfId="3663"/>
    <cellStyle name="差_市辖区测算-新科目（20080626）_2015年部门预算编制表格（预算01-03表）（经建股）0215" xfId="3664"/>
    <cellStyle name="好_卫生部门_财力性转移支付2010年预算参考数_2015年部门预算编制表格（预算01-03表）（经建股）0215" xfId="3665"/>
    <cellStyle name="好_文体广播事业(按照总人口测算）—20080416_县市旗测算-新科目（含人口规模效应）_财力性转移支付2010年预算参考数_2015年部门预算编制表格（农财股）0215" xfId="3666"/>
    <cellStyle name="好_文体广播部门_2015年部门预算编制表格（预算01-03表）（经建股）0215" xfId="3667"/>
    <cellStyle name="差_卫生(按照总人口测算）—20080416_不含人员经费系数_财力性转移支付2010年预算参考数_2015年部门预算编制表格（预算01-03表）（乡镇办）0215" xfId="3668"/>
    <cellStyle name="好_文体广播部门_2015年部门预算编制表格（预算01-03表）（乡镇办）0215" xfId="3669"/>
    <cellStyle name="好_文体广播事业(按照总人口测算）—20080416_不含人员经费系数_财力性转移支付2010年预算参考数" xfId="3670"/>
    <cellStyle name="好_文体广播事业(按照总人口测算）—20080416_不含人员经费系数_财力性转移支付2010年预算参考数_2015年部门预算编制表格（农财股）0215" xfId="3671"/>
    <cellStyle name="好_文体广播事业(按照总人口测算）—20080416_财力性转移支付2010年预算参考数_2015年部门预算编制表格（预算01-03表）（经建股）0215" xfId="3672"/>
    <cellStyle name="好_行政（人员）_县市旗测算-新科目（含人口规模效应）" xfId="3673"/>
    <cellStyle name="好_文体广播事业(按照总人口测算）—20080416_财力性转移支付2010年预算参考数_教科文2015年部门预算编制表格（预算01-03表）(教科文股)" xfId="3674"/>
    <cellStyle name="好_文体广播事业(按照总人口测算）—20080416_教科文2015年部门预算编制表格（预算01-03表）(教科文股)" xfId="3675"/>
    <cellStyle name="好_县市旗测算-新科目（20080627）_民生政策最低支出需求_财力性转移支付2010年预算参考数" xfId="3676"/>
    <cellStyle name="差_分县成本差异系数_不含人员经费系数_财力性转移支付2010年预算参考数" xfId="3677"/>
    <cellStyle name="好_文体广播事业(按照总人口测算）—20080416_民生政策最低支出需求_教科文2015年部门预算编制表格（预算01-03表）(教科文股)" xfId="3678"/>
    <cellStyle name="好_行政（人员）_不含人员经费系数_财力性转移支付2010年预算参考数_2015年部门预算编制表格（农财股）0215" xfId="3679"/>
    <cellStyle name="好_县区合并测算20080421" xfId="3680"/>
    <cellStyle name="好_县区合并测算20080421_2015年部门预算编制表格（预算01-03表）（乡镇办）0215" xfId="3681"/>
    <cellStyle name="好_县区合并测算20080421_不含人员经费系数_2015年部门预算编制表格（农财股）0215" xfId="3682"/>
    <cellStyle name="好_县区合并测算20080421_不含人员经费系数_2015年部门预算编制表格（预算01-03表）（经建股）0215" xfId="3683"/>
    <cellStyle name="好_县区合并测算20080421_县市旗测算-新科目（含人口规模效应）_2015年部门预算编制表格（农财股）0215" xfId="3684"/>
    <cellStyle name="差_县市旗测算20080508_民生政策最低支出需求_财力性转移支付2010年预算参考数_教科文2015年部门预算编制表格（预算01-03表）(教科文股)" xfId="3685"/>
    <cellStyle name="好_县区合并测算20080421_县市旗测算-新科目（含人口规模效应）_2015年部门预算编制表格（预算01-03表）（乡镇办）0215" xfId="3686"/>
    <cellStyle name="差_2006年水利统计指标统计表_2015年部门预算编制表格0305" xfId="3687"/>
    <cellStyle name="好_县区合并测算20080421_县市旗测算-新科目（含人口规模效应）_2015年部门预算编制表格0305" xfId="3688"/>
    <cellStyle name="好_县区合并测算20080423(按照各省比重）_2015年部门预算编制表格0305" xfId="3689"/>
    <cellStyle name="差_对口支援新疆资金规模测算表20100113_2015年部门预算编制表格（预算01-03表）（乡镇办）0215" xfId="3690"/>
    <cellStyle name="好_县区合并测算20080423(按照各省比重）_不含人员经费系数_财力性转移支付2010年预算参考数_2015年部门预算编制表格（预算01-03表）（乡镇办）0215" xfId="3691"/>
    <cellStyle name="好_县区合并测算20080423(按照各省比重）_财力性转移支付2010年预算参考数_2015年部门预算编制表格（预算01-03表）（经建股）0215" xfId="3692"/>
    <cellStyle name="差_缺口县区测算（11.13）_财力性转移支付2010年预算参考数" xfId="3693"/>
    <cellStyle name="好_县区合并测算20080423(按照各省比重）_民生政策最低支出需求_2015年部门预算编制表格（预算01-03表）（经建股）0215" xfId="3694"/>
    <cellStyle name="好_县区合并测算20080423(按照各省比重）_民生政策最低支出需求_2015年部门预算编制表格（预算01-03表）（乡镇办）0215" xfId="3695"/>
    <cellStyle name="好_县区合并测算20080423(按照各省比重）_民生政策最低支出需求_教科文2015年部门预算编制表格（预算01-03表）(教科文股)" xfId="3696"/>
    <cellStyle name="好_县区合并测算20080423(按照各省比重）_县市旗测算-新科目（含人口规模效应）_2015年部门预算编制表格（预算01-03表）（经建股）0215" xfId="3697"/>
    <cellStyle name="好_县区合并测算20080423(按照各省比重）_县市旗测算-新科目（含人口规模效应）_财力性转移支付2010年预算参考数" xfId="3698"/>
    <cellStyle name="好_县区合并测算20080423(按照各省比重）_县市旗测算-新科目（含人口规模效应）_财力性转移支付2010年预算参考数_2015年部门预算编制表格0305" xfId="3699"/>
    <cellStyle name="好_行政(燃修费)_不含人员经费系数_财力性转移支付2010年预算参考数_2015年部门预算编制表格（预算01-03表）（乡镇办）0215" xfId="3700"/>
    <cellStyle name="好_专项发文" xfId="3701"/>
    <cellStyle name="好_县区合并测算20080423(按照各省比重）_县市旗测算-新科目（含人口规模效应）_财力性转移支付2010年预算参考数_教科文2015年部门预算编制表格（预算01-03表）(教科文股)" xfId="3702"/>
    <cellStyle name="好_县市旗测算20080508_2015年部门预算编制表格0305" xfId="3703"/>
    <cellStyle name="好_县市旗测算20080508_民生政策最低支出需求_教科文2015年部门预算编制表格（预算01-03表）(教科文股)" xfId="3704"/>
    <cellStyle name="好_县市旗测算20080508_县市旗测算-新科目（含人口规模效应）_2015年部门预算编制表格（农财股）0215" xfId="3705"/>
    <cellStyle name="好_县市旗测算20080508_县市旗测算-新科目（含人口规模效应）_2015年部门预算编制表格0305" xfId="3706"/>
    <cellStyle name="好_县市旗测算20080508_县市旗测算-新科目（含人口规模效应）_财力性转移支付2010年预算参考数_2015年部门预算编制表格（预算01-03表）（经建股）0215" xfId="3707"/>
    <cellStyle name="好_县市旗测算-新科目（20080626）_2015年部门预算编制表格（预算01-03表）（乡镇办）0215" xfId="3708"/>
    <cellStyle name="好_县市旗测算-新科目（20080626）_不含人员经费系数_财力性转移支付2010年预算参考数_2015年部门预算编制表格（预算01-03表）（乡镇办）0215" xfId="3709"/>
    <cellStyle name="好_县市旗测算-新科目（20080626）_教科文2015年部门预算编制表格（预算01-03表）(教科文股)" xfId="3710"/>
    <cellStyle name="好_县市旗测算-新科目（20080626）_县市旗测算-新科目（含人口规模效应）_教科文2015年部门预算编制表格（预算01-03表）(教科文股)" xfId="3711"/>
    <cellStyle name="差_人员工资和公用经费2_财力性转移支付2010年预算参考数" xfId="3712"/>
    <cellStyle name="差_行政公检法测算_不含人员经费系数_教科文2015年部门预算编制表格（预算01-03表）(教科文股)" xfId="3713"/>
    <cellStyle name="好_县市旗测算-新科目（20080627）_2015年部门预算编制表格（预算01-03表）（经建股）0215" xfId="3714"/>
    <cellStyle name="好_县市旗测算-新科目（20080627）_不含人员经费系数" xfId="3715"/>
    <cellStyle name="好_县市旗测算-新科目（20080627）_不含人员经费系数_2015年部门预算编制表格（预算01-03表）（经建股）0215" xfId="3716"/>
    <cellStyle name="好_县市旗测算-新科目（20080627）_不含人员经费系数_2015年部门预算编制表格0305" xfId="3717"/>
    <cellStyle name="好_县市旗测算-新科目（20080627）_不含人员经费系数_财力性转移支付2010年预算参考数_2015年部门预算编制表格（农财股）0215" xfId="3718"/>
    <cellStyle name="好_重点民生支出需求测算表社保（农村低保）081112_2015年部门预算编制表格（农财股）0215" xfId="3719"/>
    <cellStyle name="好_县市旗测算-新科目（20080627）_不含人员经费系数_教科文2015年部门预算编制表格（预算01-03表）(教科文股)" xfId="3720"/>
    <cellStyle name="好_县市旗测算-新科目（20080627）_教科文2015年部门预算编制表格（预算01-03表）(教科文股)" xfId="3721"/>
    <cellStyle name="好_县市旗测算-新科目（20080627）_民生政策最低支出需求_财力性转移支付2010年预算参考数_2015年部门预算编制表格（预算01-03表）（乡镇办）0215" xfId="3722"/>
    <cellStyle name="好_县市旗测算-新科目（20080627）_县市旗测算-新科目（含人口规模效应）_2015年部门预算编制表格（预算01-03表）（经建股）0215" xfId="3723"/>
    <cellStyle name="好_县市旗测算-新科目（20080627）_县市旗测算-新科目（含人口规模效应）_财力性转移支付2010年预算参考数_教科文2015年部门预算编制表格（预算01-03表）(教科文股)" xfId="3724"/>
    <cellStyle name="好_行政(燃修费)_2015年部门预算编制表格（农财股）0215" xfId="3725"/>
    <cellStyle name="好_行政(燃修费)_不含人员经费系数_财力性转移支付2010年预算参考数_2015年部门预算编制表格（农财股）0215" xfId="3726"/>
    <cellStyle name="好_汇总表_财力性转移支付2010年预算参考数_2015年部门预算编制表格（农财股）0215" xfId="3727"/>
    <cellStyle name="好_行政(燃修费)_教科文2015年部门预算编制表格（预算01-03表）(教科文股)" xfId="3728"/>
    <cellStyle name="差_县市旗测算20080508_财力性转移支付2010年预算参考数_2015年部门预算编制表格（预算01-03表）（经建股）0215" xfId="3729"/>
    <cellStyle name="好_行政(燃修费)_民生政策最低支出需求_2015年部门预算编制表格0305" xfId="3730"/>
    <cellStyle name="好_行政(燃修费)_民生政策最低支出需求_财力性转移支付2010年预算参考数_2015年部门预算编制表格（预算01-03表）（乡镇办）0215" xfId="3731"/>
    <cellStyle name="好_行政(燃修费)_县市旗测算-新科目（含人口规模效应）" xfId="3732"/>
    <cellStyle name="差_行政(燃修费)_2015年部门预算编制表格（预算01-03表）（乡镇办）0215" xfId="3733"/>
    <cellStyle name="好_行政（人员）_不含人员经费系数_2015年部门预算编制表格（农财股）0215" xfId="3734"/>
    <cellStyle name="好_行政（人员）_不含人员经费系数_2015年部门预算编制表格0305" xfId="3735"/>
    <cellStyle name="好_行政（人员）_民生政策最低支出需求" xfId="3736"/>
    <cellStyle name="差_34青海_1_财力性转移支付2010年预算参考数_2015年部门预算编制表格（预算01-03表）（经建股）0215" xfId="3737"/>
    <cellStyle name="差_00省级(打印)_2015年部门预算编制表格（预算01-03表）（经建股）0215" xfId="3738"/>
    <cellStyle name="好_行政（人员）_民生政策最低支出需求_2015年部门预算编制表格（农财股）0215" xfId="3739"/>
    <cellStyle name="差_缺口县区测算(按2007支出增长25%测算)_财力性转移支付2010年预算参考数_教科文2015年部门预算编制表格（预算01-03表）(教科文股)" xfId="3740"/>
    <cellStyle name="好_行政（人员）_民生政策最低支出需求_财力性转移支付2010年预算参考数_2015年部门预算编制表格（农财股）0215" xfId="3741"/>
    <cellStyle name="好_行政（人员）_民生政策最低支出需求_财力性转移支付2010年预算参考数_教科文2015年部门预算编制表格（预算01-03表）(教科文股)" xfId="3742"/>
    <cellStyle name="好_行政（人员）_县市旗测算-新科目（含人口规模效应）_财力性转移支付2010年预算参考数_2015年部门预算编制表格（预算01-03表）（乡镇办）0215" xfId="3743"/>
    <cellStyle name="好_行政公检法测算_2015年部门预算编制表格（预算01-03表）（乡镇办）0215" xfId="3744"/>
    <cellStyle name="差_县区合并测算20080421_县市旗测算-新科目（含人口规模效应）_财力性转移支付2010年预算参考数" xfId="3745"/>
    <cellStyle name="好_行政公检法测算_不含人员经费系数_2015年部门预算编制表格（预算01-03表）（经建股）0215" xfId="3746"/>
    <cellStyle name="好_行政公检法测算_不含人员经费系数_财力性转移支付2010年预算参考数" xfId="3747"/>
    <cellStyle name="好_行政公检法测算_不含人员经费系数_财力性转移支付2010年预算参考数_2015年部门预算编制表格（农财股）0215" xfId="3748"/>
    <cellStyle name="好_行政公检法测算_不含人员经费系数_财力性转移支付2010年预算参考数_2015年部门预算编制表格（预算01-03表）（经建股）0215" xfId="3749"/>
    <cellStyle name="好_行政公检法测算_财力性转移支付2010年预算参考数" xfId="3750"/>
    <cellStyle name="好_行政公检法测算_财力性转移支付2010年预算参考数_2015年部门预算编制表格0305" xfId="3751"/>
    <cellStyle name="好_行政公检法测算_财力性转移支付2010年预算参考数_教科文2015年部门预算编制表格（预算01-03表）(教科文股)" xfId="3752"/>
    <cellStyle name="好_行政公检法测算_民生政策最低支出需求_2015年部门预算编制表格（预算01-03表）（经建股）0215" xfId="3753"/>
    <cellStyle name="好_行政公检法测算_县市旗测算-新科目（含人口规模效应）_财力性转移支付2010年预算参考数_2015年部门预算编制表格（农财股）0215" xfId="3754"/>
    <cellStyle name="好_行政公检法测算_县市旗测算-新科目（含人口规模效应）_财力性转移支付2010年预算参考数_2015年部门预算编制表格0305" xfId="3755"/>
    <cellStyle name="好_2007一般预算支出口径剔除表_财力性转移支付2010年预算参考数_2015年部门预算编制表格（农财股）0215" xfId="3756"/>
    <cellStyle name="好_行政公检法测算_县市旗测算-新科目（含人口规模效应）_财力性转移支付2010年预算参考数_教科文2015年部门预算编制表格（预算01-03表）(教科文股)" xfId="3757"/>
    <cellStyle name="差_分县成本差异系数_不含人员经费系数" xfId="3758"/>
    <cellStyle name="好_一般预算支出口径剔除表_财力性转移支付2010年预算参考数_2015年部门预算编制表格（预算01-03表）（乡镇办）0215" xfId="3759"/>
    <cellStyle name="好_农林水和城市维护标准支出20080505－县区合计_民生政策最低支出需求_2015年部门预算编制表格0305" xfId="3760"/>
    <cellStyle name="好_云南 缺口县区测算(地方填报)_财力性转移支付2010年预算参考数" xfId="3761"/>
    <cellStyle name="好_云南 缺口县区测算(地方填报)_财力性转移支付2010年预算参考数_教科文2015年部门预算编制表格（预算01-03表）(教科文股)" xfId="3762"/>
    <cellStyle name="好_云南省2008年转移支付测算——州市本级考核部分及政策性测算_2015年部门预算编制表格（农财股）0215" xfId="3763"/>
    <cellStyle name="好_云南省2008年转移支付测算——州市本级考核部分及政策性测算_财力性转移支付2010年预算参考数_教科文2015年部门预算编制表格（预算01-03表）(教科文股)" xfId="3764"/>
    <cellStyle name="好_专项发文_2015年部门预算编制表格（预算01-03表）（乡镇办）0215" xfId="3765"/>
    <cellStyle name="好_自行调整差异系数顺序_2015年部门预算编制表格（预算01-03表）（乡镇办）0215" xfId="3766"/>
    <cellStyle name="好_总人口_教科文2015年部门预算编制表格（预算01-03表）(教科文股)" xfId="3767"/>
    <cellStyle name="好_2006年34青海_财力性转移支付2010年预算参考数_2015年部门预算编制表格0305" xfId="3768"/>
    <cellStyle name="货币 2" xfId="3769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gdet-server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24180;&#20351;&#29992;&#36164;&#26009;\2010&#24180;&#37096;&#38376;&#39044;&#31639;\10&#24180;&#19982;09&#24180;&#23545;&#27604;&#24773;&#2091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0&#24180;&#20351;&#29992;&#36164;&#26009;\2010&#24180;&#37096;&#38376;&#39044;&#31639;\10&#24180;&#19982;09&#24180;&#23545;&#27604;&#24773;&#2091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1&#24180;&#37096;&#38376;&#39044;&#31639;0228\&#20998;&#32929;&#23460;&#27719;&#24635;022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6;&#25253;&#19987;&#29992;\&#26376;&#24230;&#25968;&#25454;\yuebao\2004\&#26376;&#25253;-2003-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1&#24180;&#20351;&#29992;&#36164;&#26009;\&#23435;&#22826;&#24179;\10&#26376;31&#25910;&#20837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1&#24180;&#20351;&#29992;&#36164;&#26009;1224\2010&#24180;&#24213;&#32467;&#31639;&#34920;\2009&#24180;&#24213;&#32467;&#31639;&#34917;&#21161;&#26126;&#32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  <sheetName val="各年度收费、罚没、专项收入.xls_Sheet3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00__x0000__x0000__x0000__x0"/>
      <sheetName val="本年收入合计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05f_x0000__x005f_x0000__x005"/>
      <sheetName val="_x005f_x005f_x005f_x0000__x005f"/>
      <sheetName val="分县数据"/>
      <sheetName val="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00__x0000__x0000__x0000__x0"/>
      <sheetName val="_x005f_x0000__x005f_x0000__x005"/>
      <sheetName val="_x005f_x005f_x005f_x0000__x005f"/>
      <sheetName val="_x005f_x005f_x005f_x005f_"/>
      <sheetName val="_x005f_x005f_x005f_x005f_x005f_"/>
      <sheetName val="Sheet1"/>
      <sheetName val="_x0000__x0000__x005"/>
      <sheetName val="_x005f_x005f_x005f_x005f_x005f_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00__x0000__x0000__x0000__x0"/>
      <sheetName val="#REF!"/>
      <sheetName val="_x0000__x0000__x0000__x0000__x0"/>
      <sheetName val="_x005f_x0000__x005f_x0000__x005"/>
      <sheetName val="_x005f_x005f_x005f_x0000__x005f"/>
      <sheetName val="1-4余额表"/>
      <sheetName val="_x005f_x005f_x005f_x005f_x005f_"/>
      <sheetName val="_x0000__x0000__x0000__x0000__x0"/>
      <sheetName val="_x005f_x0000__x005f_x0000__x005"/>
      <sheetName val="_x005f_x005f_x005f_x0000__x005f"/>
      <sheetName val="_x005f_x005f_x005f_x005f_x005f_"/>
      <sheetName val="_x005f_x005f_x005f_x005f_x005f_"/>
      <sheetName val="POWER ASSUMPTIONS"/>
      <sheetName val="汇总"/>
      <sheetName val="一般预算收入"/>
      <sheetName val="GDP"/>
      <sheetName val=""/>
      <sheetName val="_x005f_x005f_x005f_x005f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日报"/>
      <sheetName val="公式"/>
      <sheetName val="表一"/>
      <sheetName val="表二"/>
      <sheetName val="全部"/>
      <sheetName val="双清区税务局"/>
      <sheetName val="市税务二分局"/>
      <sheetName val="财政"/>
      <sheetName val="总支出"/>
      <sheetName val="财政支出"/>
      <sheetName val="表三"/>
      <sheetName val="表四"/>
      <sheetName val="支出实数表 (2)"/>
      <sheetName val="八项支出实数 (2)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SheetLayoutView="100" workbookViewId="0" topLeftCell="A1">
      <selection activeCell="F7" sqref="F7"/>
    </sheetView>
  </sheetViews>
  <sheetFormatPr defaultColWidth="9.00390625" defaultRowHeight="22.5" customHeight="1"/>
  <cols>
    <col min="1" max="1" width="8.375" style="0" customWidth="1"/>
    <col min="2" max="2" width="48.75390625" style="0" customWidth="1"/>
    <col min="3" max="3" width="13.375" style="0" customWidth="1"/>
  </cols>
  <sheetData>
    <row r="1" spans="1:7" ht="22.5" customHeight="1">
      <c r="A1" s="25" t="s">
        <v>1365</v>
      </c>
      <c r="B1" s="76"/>
      <c r="C1" s="76"/>
      <c r="G1" t="s">
        <v>1366</v>
      </c>
    </row>
    <row r="2" spans="1:3" ht="22.5" customHeight="1">
      <c r="A2" s="77" t="s">
        <v>1367</v>
      </c>
      <c r="B2" s="77"/>
      <c r="C2" s="77"/>
    </row>
    <row r="3" spans="1:3" ht="22.5" customHeight="1">
      <c r="A3" s="78"/>
      <c r="B3" s="78"/>
      <c r="C3" s="79" t="s">
        <v>26</v>
      </c>
    </row>
    <row r="4" spans="1:3" ht="22.5" customHeight="1">
      <c r="A4" s="80" t="s">
        <v>1340</v>
      </c>
      <c r="B4" s="80" t="s">
        <v>27</v>
      </c>
      <c r="C4" s="80" t="s">
        <v>1342</v>
      </c>
    </row>
    <row r="5" spans="1:3" ht="22.5" customHeight="1">
      <c r="A5" s="80"/>
      <c r="B5" s="84" t="s">
        <v>1368</v>
      </c>
      <c r="C5" s="82">
        <v>0</v>
      </c>
    </row>
    <row r="6" spans="1:3" ht="22.5" customHeight="1">
      <c r="A6" s="83">
        <v>229</v>
      </c>
      <c r="B6" s="84" t="s">
        <v>1295</v>
      </c>
      <c r="C6" s="82"/>
    </row>
    <row r="7" spans="1:3" ht="22.5" customHeight="1">
      <c r="A7" s="83">
        <v>2290401</v>
      </c>
      <c r="B7" s="84" t="s">
        <v>1369</v>
      </c>
      <c r="C7" s="82"/>
    </row>
    <row r="8" spans="1:3" ht="22.5" customHeight="1">
      <c r="A8" s="83">
        <v>232</v>
      </c>
      <c r="B8" s="84" t="s">
        <v>101</v>
      </c>
      <c r="C8" s="85"/>
    </row>
    <row r="9" spans="1:3" ht="22.5" customHeight="1">
      <c r="A9" s="83">
        <v>23204</v>
      </c>
      <c r="B9" s="83" t="s">
        <v>1370</v>
      </c>
      <c r="C9" s="85"/>
    </row>
    <row r="10" spans="1:3" ht="22.5" customHeight="1">
      <c r="A10" s="83">
        <v>2320411</v>
      </c>
      <c r="B10" s="83" t="s">
        <v>1371</v>
      </c>
      <c r="C10" s="85"/>
    </row>
    <row r="11" spans="1:3" ht="22.5" customHeight="1">
      <c r="A11" s="83">
        <v>2320413</v>
      </c>
      <c r="B11" s="83" t="s">
        <v>1372</v>
      </c>
      <c r="C11" s="85"/>
    </row>
    <row r="12" spans="1:3" ht="22.5" customHeight="1">
      <c r="A12" s="83">
        <v>2320414</v>
      </c>
      <c r="B12" s="83" t="s">
        <v>1373</v>
      </c>
      <c r="C12" s="85"/>
    </row>
    <row r="13" spans="1:3" ht="22.5" customHeight="1">
      <c r="A13" s="83">
        <v>2320416</v>
      </c>
      <c r="B13" s="83" t="s">
        <v>1374</v>
      </c>
      <c r="C13" s="85"/>
    </row>
    <row r="14" spans="1:7" ht="22.5" customHeight="1">
      <c r="A14" s="83">
        <v>2320417</v>
      </c>
      <c r="B14" s="83" t="s">
        <v>1375</v>
      </c>
      <c r="C14" s="85"/>
      <c r="G14" t="s">
        <v>1366</v>
      </c>
    </row>
    <row r="15" spans="1:3" ht="22.5" customHeight="1">
      <c r="A15" s="83">
        <v>2320418</v>
      </c>
      <c r="B15" s="83" t="s">
        <v>1376</v>
      </c>
      <c r="C15" s="85"/>
    </row>
    <row r="16" spans="1:3" ht="22.5" customHeight="1">
      <c r="A16" s="83">
        <v>2320419</v>
      </c>
      <c r="B16" s="83" t="s">
        <v>1377</v>
      </c>
      <c r="C16" s="85"/>
    </row>
    <row r="17" spans="1:3" ht="22.5" customHeight="1">
      <c r="A17" s="83">
        <v>2320420</v>
      </c>
      <c r="B17" s="83" t="s">
        <v>1378</v>
      </c>
      <c r="C17" s="85"/>
    </row>
    <row r="18" spans="1:3" ht="22.5" customHeight="1">
      <c r="A18" s="83">
        <v>2320431</v>
      </c>
      <c r="B18" s="83" t="s">
        <v>1379</v>
      </c>
      <c r="C18" s="85"/>
    </row>
    <row r="19" spans="1:3" ht="22.5" customHeight="1">
      <c r="A19" s="83">
        <v>2320432</v>
      </c>
      <c r="B19" s="83" t="s">
        <v>1380</v>
      </c>
      <c r="C19" s="85"/>
    </row>
    <row r="20" spans="1:3" ht="22.5" customHeight="1">
      <c r="A20" s="83">
        <v>2320433</v>
      </c>
      <c r="B20" s="83" t="s">
        <v>1381</v>
      </c>
      <c r="C20" s="85"/>
    </row>
    <row r="21" spans="1:3" ht="22.5" customHeight="1">
      <c r="A21" s="83">
        <v>2320498</v>
      </c>
      <c r="B21" s="83" t="s">
        <v>1382</v>
      </c>
      <c r="C21" s="85"/>
    </row>
    <row r="22" spans="1:3" ht="22.5" customHeight="1">
      <c r="A22" s="83">
        <v>2320499</v>
      </c>
      <c r="B22" s="83" t="s">
        <v>1383</v>
      </c>
      <c r="C22" s="85"/>
    </row>
    <row r="23" spans="1:3" ht="22.5" customHeight="1">
      <c r="A23" s="83"/>
      <c r="B23" s="84"/>
      <c r="C23" s="85"/>
    </row>
    <row r="24" spans="1:3" ht="22.5" customHeight="1">
      <c r="A24" s="83"/>
      <c r="B24" s="83"/>
      <c r="C24" s="85"/>
    </row>
    <row r="25" spans="1:3" ht="22.5" customHeight="1">
      <c r="A25" s="86"/>
      <c r="B25" s="83" t="s">
        <v>1384</v>
      </c>
      <c r="C25" s="86"/>
    </row>
    <row r="26" spans="1:3" ht="22.5" customHeight="1">
      <c r="A26" s="86"/>
      <c r="B26" s="88" t="s">
        <v>1385</v>
      </c>
      <c r="C26" s="86"/>
    </row>
    <row r="27" spans="1:3" ht="22.5" customHeight="1">
      <c r="A27" s="86"/>
      <c r="B27" s="87" t="s">
        <v>1386</v>
      </c>
      <c r="C27" s="86"/>
    </row>
    <row r="28" spans="1:3" ht="22.5" customHeight="1">
      <c r="A28" s="86"/>
      <c r="B28" s="87"/>
      <c r="C28" s="86"/>
    </row>
    <row r="29" spans="1:3" ht="22.5" customHeight="1">
      <c r="A29" s="89"/>
      <c r="B29" s="90" t="s">
        <v>1387</v>
      </c>
      <c r="C29" s="89">
        <f>C5+C25+C26</f>
        <v>0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orientation="portrait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G10" sqref="G10"/>
    </sheetView>
  </sheetViews>
  <sheetFormatPr defaultColWidth="9.00390625" defaultRowHeight="22.5" customHeight="1"/>
  <cols>
    <col min="1" max="1" width="8.375" style="0" customWidth="1"/>
    <col min="2" max="2" width="54.50390625" style="0" customWidth="1"/>
    <col min="3" max="3" width="11.50390625" style="0" customWidth="1"/>
  </cols>
  <sheetData>
    <row r="1" spans="1:3" ht="22.5" customHeight="1">
      <c r="A1" s="76" t="s">
        <v>1388</v>
      </c>
      <c r="B1" s="76"/>
      <c r="C1" s="76"/>
    </row>
    <row r="2" spans="1:3" ht="22.5" customHeight="1">
      <c r="A2" s="77" t="s">
        <v>1389</v>
      </c>
      <c r="B2" s="77"/>
      <c r="C2" s="77"/>
    </row>
    <row r="3" spans="1:3" ht="22.5" customHeight="1">
      <c r="A3" s="78"/>
      <c r="B3" s="78"/>
      <c r="C3" s="79" t="s">
        <v>26</v>
      </c>
    </row>
    <row r="4" spans="1:3" ht="22.5" customHeight="1">
      <c r="A4" s="80" t="s">
        <v>1340</v>
      </c>
      <c r="B4" s="80" t="s">
        <v>27</v>
      </c>
      <c r="C4" s="80" t="s">
        <v>1342</v>
      </c>
    </row>
    <row r="5" spans="1:3" ht="22.5" customHeight="1">
      <c r="A5" s="80"/>
      <c r="B5" s="81" t="s">
        <v>1390</v>
      </c>
      <c r="C5" s="82">
        <v>0</v>
      </c>
    </row>
    <row r="6" spans="1:3" ht="22.5" customHeight="1">
      <c r="A6" s="83">
        <v>229</v>
      </c>
      <c r="B6" s="84" t="s">
        <v>1295</v>
      </c>
      <c r="C6" s="82"/>
    </row>
    <row r="7" spans="1:3" ht="22.5" customHeight="1">
      <c r="A7" s="83">
        <v>2290401</v>
      </c>
      <c r="B7" s="84" t="s">
        <v>1369</v>
      </c>
      <c r="C7" s="82"/>
    </row>
    <row r="8" spans="1:3" ht="22.5" customHeight="1">
      <c r="A8" s="83">
        <v>232</v>
      </c>
      <c r="B8" s="84" t="s">
        <v>101</v>
      </c>
      <c r="C8" s="85"/>
    </row>
    <row r="9" spans="1:3" ht="22.5" customHeight="1">
      <c r="A9" s="83">
        <v>23204</v>
      </c>
      <c r="B9" s="83" t="s">
        <v>1370</v>
      </c>
      <c r="C9" s="85"/>
    </row>
    <row r="10" spans="1:3" ht="22.5" customHeight="1">
      <c r="A10" s="83">
        <v>2320411</v>
      </c>
      <c r="B10" s="83" t="s">
        <v>1371</v>
      </c>
      <c r="C10" s="85"/>
    </row>
    <row r="11" spans="1:3" ht="22.5" customHeight="1">
      <c r="A11" s="83">
        <v>2320413</v>
      </c>
      <c r="B11" s="83" t="s">
        <v>1372</v>
      </c>
      <c r="C11" s="85"/>
    </row>
    <row r="12" spans="1:3" ht="22.5" customHeight="1">
      <c r="A12" s="83">
        <v>2320414</v>
      </c>
      <c r="B12" s="83" t="s">
        <v>1373</v>
      </c>
      <c r="C12" s="85"/>
    </row>
    <row r="13" spans="1:3" ht="22.5" customHeight="1">
      <c r="A13" s="83">
        <v>2320416</v>
      </c>
      <c r="B13" s="83" t="s">
        <v>1374</v>
      </c>
      <c r="C13" s="85"/>
    </row>
    <row r="14" spans="1:3" ht="22.5" customHeight="1">
      <c r="A14" s="83">
        <v>2320417</v>
      </c>
      <c r="B14" s="83" t="s">
        <v>1375</v>
      </c>
      <c r="C14" s="85"/>
    </row>
    <row r="15" spans="1:3" ht="22.5" customHeight="1">
      <c r="A15" s="83">
        <v>2320418</v>
      </c>
      <c r="B15" s="83" t="s">
        <v>1376</v>
      </c>
      <c r="C15" s="85"/>
    </row>
    <row r="16" spans="1:3" ht="22.5" customHeight="1">
      <c r="A16" s="83">
        <v>2320419</v>
      </c>
      <c r="B16" s="83" t="s">
        <v>1377</v>
      </c>
      <c r="C16" s="85"/>
    </row>
    <row r="17" spans="1:3" ht="22.5" customHeight="1">
      <c r="A17" s="83">
        <v>2320420</v>
      </c>
      <c r="B17" s="83" t="s">
        <v>1378</v>
      </c>
      <c r="C17" s="85"/>
    </row>
    <row r="18" spans="1:3" ht="22.5" customHeight="1">
      <c r="A18" s="83">
        <v>2320431</v>
      </c>
      <c r="B18" s="83" t="s">
        <v>1379</v>
      </c>
      <c r="C18" s="85"/>
    </row>
    <row r="19" spans="1:3" ht="22.5" customHeight="1">
      <c r="A19" s="83">
        <v>2320432</v>
      </c>
      <c r="B19" s="83" t="s">
        <v>1380</v>
      </c>
      <c r="C19" s="85"/>
    </row>
    <row r="20" spans="1:3" ht="22.5" customHeight="1">
      <c r="A20" s="83">
        <v>2320433</v>
      </c>
      <c r="B20" s="83" t="s">
        <v>1381</v>
      </c>
      <c r="C20" s="85"/>
    </row>
    <row r="21" spans="1:3" ht="22.5" customHeight="1">
      <c r="A21" s="83">
        <v>2320498</v>
      </c>
      <c r="B21" s="83" t="s">
        <v>1382</v>
      </c>
      <c r="C21" s="85"/>
    </row>
    <row r="22" spans="1:3" ht="22.5" customHeight="1">
      <c r="A22" s="83">
        <v>2320499</v>
      </c>
      <c r="B22" s="83" t="s">
        <v>1383</v>
      </c>
      <c r="C22" s="85"/>
    </row>
    <row r="23" spans="1:3" ht="22.5" customHeight="1">
      <c r="A23" s="86"/>
      <c r="B23" s="87"/>
      <c r="C23" s="86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6" sqref="F6"/>
    </sheetView>
  </sheetViews>
  <sheetFormatPr defaultColWidth="9.00390625" defaultRowHeight="27" customHeight="1"/>
  <cols>
    <col min="1" max="16384" width="27.125" style="0" customWidth="1"/>
  </cols>
  <sheetData>
    <row r="1" ht="27" customHeight="1">
      <c r="A1" s="25" t="s">
        <v>1391</v>
      </c>
    </row>
    <row r="2" spans="1:4" ht="27" customHeight="1">
      <c r="A2" s="26" t="s">
        <v>1392</v>
      </c>
      <c r="B2" s="26"/>
      <c r="C2" s="26"/>
      <c r="D2" s="26"/>
    </row>
    <row r="3" spans="1:4" ht="27" customHeight="1">
      <c r="A3" s="46" t="s">
        <v>1393</v>
      </c>
      <c r="B3" s="46"/>
      <c r="C3" s="46"/>
      <c r="D3" s="46"/>
    </row>
    <row r="4" spans="1:4" ht="27" customHeight="1">
      <c r="A4" s="47" t="s">
        <v>1394</v>
      </c>
      <c r="B4" s="47"/>
      <c r="C4" s="47" t="s">
        <v>1395</v>
      </c>
      <c r="D4" s="47"/>
    </row>
    <row r="5" spans="1:4" ht="27" customHeight="1">
      <c r="A5" s="47" t="s">
        <v>27</v>
      </c>
      <c r="B5" s="47" t="s">
        <v>1396</v>
      </c>
      <c r="C5" s="47" t="s">
        <v>27</v>
      </c>
      <c r="D5" s="47" t="s">
        <v>1396</v>
      </c>
    </row>
    <row r="6" spans="1:4" ht="27" customHeight="1">
      <c r="A6" s="48" t="s">
        <v>1397</v>
      </c>
      <c r="B6" s="48" t="s">
        <v>1398</v>
      </c>
      <c r="C6" s="48" t="s">
        <v>1397</v>
      </c>
      <c r="D6" s="48" t="s">
        <v>1398</v>
      </c>
    </row>
    <row r="7" spans="1:4" ht="27" customHeight="1">
      <c r="A7" s="49"/>
      <c r="B7" s="48"/>
      <c r="C7" s="49"/>
      <c r="D7" s="48"/>
    </row>
    <row r="8" spans="1:4" ht="27" customHeight="1">
      <c r="A8" s="49"/>
      <c r="B8" s="48"/>
      <c r="C8" s="49"/>
      <c r="D8" s="48"/>
    </row>
    <row r="9" spans="1:4" ht="27" customHeight="1">
      <c r="A9" s="49"/>
      <c r="B9" s="48"/>
      <c r="C9" s="49"/>
      <c r="D9" s="48"/>
    </row>
    <row r="10" spans="1:4" ht="27" customHeight="1">
      <c r="A10" s="49"/>
      <c r="B10" s="48"/>
      <c r="C10" s="49"/>
      <c r="D10" s="48"/>
    </row>
    <row r="11" spans="1:4" ht="27" customHeight="1">
      <c r="A11" s="49"/>
      <c r="B11" s="48"/>
      <c r="C11" s="49"/>
      <c r="D11" s="48"/>
    </row>
    <row r="12" spans="1:4" ht="27" customHeight="1">
      <c r="A12" s="50" t="s">
        <v>1399</v>
      </c>
      <c r="B12" s="51" t="s">
        <v>1400</v>
      </c>
      <c r="C12" s="51" t="s">
        <v>1401</v>
      </c>
      <c r="D12" s="51" t="s">
        <v>1400</v>
      </c>
    </row>
    <row r="13" ht="27" customHeight="1">
      <c r="A13" t="s">
        <v>1402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E14" sqref="E14"/>
    </sheetView>
  </sheetViews>
  <sheetFormatPr defaultColWidth="10.875" defaultRowHeight="42" customHeight="1"/>
  <cols>
    <col min="1" max="2" width="23.50390625" style="1" customWidth="1"/>
    <col min="3" max="3" width="33.25390625" style="1" customWidth="1"/>
    <col min="4" max="251" width="23.50390625" style="1" customWidth="1"/>
    <col min="252" max="16384" width="23.50390625" style="0" customWidth="1"/>
  </cols>
  <sheetData>
    <row r="1" spans="1:4" s="1" customFormat="1" ht="25.5" customHeight="1">
      <c r="A1" s="69" t="s">
        <v>1403</v>
      </c>
      <c r="B1" s="69"/>
      <c r="C1" s="69"/>
      <c r="D1" s="69"/>
    </row>
    <row r="2" spans="1:4" s="1" customFormat="1" ht="42" customHeight="1">
      <c r="A2" s="70" t="s">
        <v>1404</v>
      </c>
      <c r="B2" s="70"/>
      <c r="C2" s="70"/>
      <c r="D2" s="70"/>
    </row>
    <row r="3" spans="1:4" s="1" customFormat="1" ht="24.75" customHeight="1">
      <c r="A3" s="71"/>
      <c r="B3" s="71"/>
      <c r="C3" s="71"/>
      <c r="D3" s="72" t="s">
        <v>26</v>
      </c>
    </row>
    <row r="4" spans="1:4" s="1" customFormat="1" ht="31.5" customHeight="1">
      <c r="A4" s="73" t="s">
        <v>1405</v>
      </c>
      <c r="B4" s="73"/>
      <c r="C4" s="73" t="s">
        <v>1406</v>
      </c>
      <c r="D4" s="73" t="s">
        <v>1337</v>
      </c>
    </row>
    <row r="5" spans="1:4" s="1" customFormat="1" ht="51.75" customHeight="1">
      <c r="A5" s="74">
        <v>62000</v>
      </c>
      <c r="B5" s="75"/>
      <c r="C5" s="73">
        <v>62000</v>
      </c>
      <c r="D5" s="73"/>
    </row>
    <row r="6" spans="252:256" s="1" customFormat="1" ht="42" customHeight="1">
      <c r="IR6"/>
      <c r="IS6"/>
      <c r="IT6"/>
      <c r="IU6"/>
      <c r="IV6"/>
    </row>
    <row r="7" spans="252:256" s="1" customFormat="1" ht="42" customHeight="1">
      <c r="IR7"/>
      <c r="IS7"/>
      <c r="IT7"/>
      <c r="IU7"/>
      <c r="IV7"/>
    </row>
  </sheetData>
  <sheetProtection/>
  <mergeCells count="3">
    <mergeCell ref="A2:D2"/>
    <mergeCell ref="A4:B4"/>
    <mergeCell ref="A5:B5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21"/>
  <sheetViews>
    <sheetView zoomScaleSheetLayoutView="100" workbookViewId="0" topLeftCell="A1">
      <selection activeCell="E5" sqref="E5"/>
    </sheetView>
  </sheetViews>
  <sheetFormatPr defaultColWidth="9.125" defaultRowHeight="14.25"/>
  <cols>
    <col min="1" max="1" width="54.25390625" style="52" customWidth="1"/>
    <col min="2" max="2" width="13.875" style="52" customWidth="1"/>
    <col min="3" max="241" width="9.125" style="52" customWidth="1"/>
    <col min="242" max="247" width="9.125" style="53" customWidth="1"/>
    <col min="248" max="253" width="9.125" style="54" customWidth="1"/>
    <col min="254" max="16384" width="9.125" style="62" customWidth="1"/>
  </cols>
  <sheetData>
    <row r="1" spans="1:253" s="52" customFormat="1" ht="15" customHeight="1">
      <c r="A1" s="25" t="s">
        <v>1407</v>
      </c>
      <c r="IH1" s="53"/>
      <c r="II1" s="53"/>
      <c r="IJ1" s="53"/>
      <c r="IK1" s="53"/>
      <c r="IL1" s="53"/>
      <c r="IM1" s="53"/>
      <c r="IN1" s="54"/>
      <c r="IO1" s="54"/>
      <c r="IP1" s="54"/>
      <c r="IQ1" s="54"/>
      <c r="IR1" s="54"/>
      <c r="IS1" s="54"/>
    </row>
    <row r="2" spans="1:253" s="52" customFormat="1" ht="27.75" customHeight="1">
      <c r="A2" s="56" t="s">
        <v>1408</v>
      </c>
      <c r="B2" s="56"/>
      <c r="IH2" s="53"/>
      <c r="II2" s="53"/>
      <c r="IJ2" s="53"/>
      <c r="IK2" s="53"/>
      <c r="IL2" s="53"/>
      <c r="IM2" s="53"/>
      <c r="IN2" s="54"/>
      <c r="IO2" s="54"/>
      <c r="IP2" s="54"/>
      <c r="IQ2" s="54"/>
      <c r="IR2" s="54"/>
      <c r="IS2" s="54"/>
    </row>
    <row r="3" spans="1:253" s="52" customFormat="1" ht="22.5" customHeight="1">
      <c r="A3" s="68" t="s">
        <v>1409</v>
      </c>
      <c r="B3" s="68"/>
      <c r="IH3" s="53"/>
      <c r="II3" s="53"/>
      <c r="IJ3" s="53"/>
      <c r="IK3" s="53"/>
      <c r="IL3" s="53"/>
      <c r="IM3" s="53"/>
      <c r="IN3" s="54"/>
      <c r="IO3" s="54"/>
      <c r="IP3" s="54"/>
      <c r="IQ3" s="54"/>
      <c r="IR3" s="54"/>
      <c r="IS3" s="54"/>
    </row>
    <row r="4" spans="1:253" s="52" customFormat="1" ht="27" customHeight="1">
      <c r="A4" s="58" t="s">
        <v>1410</v>
      </c>
      <c r="B4" s="58" t="s">
        <v>1396</v>
      </c>
      <c r="IH4" s="53"/>
      <c r="II4" s="53"/>
      <c r="IJ4" s="53"/>
      <c r="IK4" s="53"/>
      <c r="IL4" s="53"/>
      <c r="IM4" s="53"/>
      <c r="IN4" s="54"/>
      <c r="IO4" s="54"/>
      <c r="IP4" s="54"/>
      <c r="IQ4" s="54"/>
      <c r="IR4" s="54"/>
      <c r="IS4" s="54"/>
    </row>
    <row r="5" spans="1:253" s="52" customFormat="1" ht="30" customHeight="1">
      <c r="A5" s="59" t="s">
        <v>1411</v>
      </c>
      <c r="B5" s="60">
        <v>0</v>
      </c>
      <c r="IH5" s="53"/>
      <c r="II5" s="53"/>
      <c r="IJ5" s="53"/>
      <c r="IK5" s="53"/>
      <c r="IL5" s="53"/>
      <c r="IM5" s="53"/>
      <c r="IN5" s="54"/>
      <c r="IO5" s="54"/>
      <c r="IP5" s="54"/>
      <c r="IQ5" s="54"/>
      <c r="IR5" s="54"/>
      <c r="IS5" s="54"/>
    </row>
    <row r="6" spans="1:253" s="52" customFormat="1" ht="31.5" customHeight="1">
      <c r="A6" s="59" t="s">
        <v>1412</v>
      </c>
      <c r="B6" s="60">
        <v>0</v>
      </c>
      <c r="IH6" s="53"/>
      <c r="II6" s="53"/>
      <c r="IJ6" s="53"/>
      <c r="IK6" s="53"/>
      <c r="IL6" s="53"/>
      <c r="IM6" s="53"/>
      <c r="IN6" s="54"/>
      <c r="IO6" s="54"/>
      <c r="IP6" s="54"/>
      <c r="IQ6" s="54"/>
      <c r="IR6" s="54"/>
      <c r="IS6" s="54"/>
    </row>
    <row r="7" spans="1:253" s="52" customFormat="1" ht="31.5" customHeight="1">
      <c r="A7" s="59" t="s">
        <v>1413</v>
      </c>
      <c r="B7" s="60">
        <v>0</v>
      </c>
      <c r="IH7" s="53"/>
      <c r="II7" s="53"/>
      <c r="IJ7" s="53"/>
      <c r="IK7" s="53"/>
      <c r="IL7" s="53"/>
      <c r="IM7" s="53"/>
      <c r="IN7" s="54"/>
      <c r="IO7" s="54"/>
      <c r="IP7" s="54"/>
      <c r="IQ7" s="54"/>
      <c r="IR7" s="54"/>
      <c r="IS7" s="54"/>
    </row>
    <row r="8" spans="1:253" s="52" customFormat="1" ht="27" customHeight="1">
      <c r="A8" s="59" t="s">
        <v>1414</v>
      </c>
      <c r="B8" s="60">
        <v>0</v>
      </c>
      <c r="IH8" s="53"/>
      <c r="II8" s="53"/>
      <c r="IJ8" s="53"/>
      <c r="IK8" s="53"/>
      <c r="IL8" s="53"/>
      <c r="IM8" s="53"/>
      <c r="IN8" s="54"/>
      <c r="IO8" s="54"/>
      <c r="IP8" s="54"/>
      <c r="IQ8" s="54"/>
      <c r="IR8" s="54"/>
      <c r="IS8" s="54"/>
    </row>
    <row r="9" spans="1:253" s="52" customFormat="1" ht="27" customHeight="1">
      <c r="A9" s="59" t="s">
        <v>1415</v>
      </c>
      <c r="B9" s="60">
        <v>0</v>
      </c>
      <c r="IH9" s="53"/>
      <c r="II9" s="53"/>
      <c r="IJ9" s="53"/>
      <c r="IK9" s="53"/>
      <c r="IL9" s="53"/>
      <c r="IM9" s="53"/>
      <c r="IN9" s="54"/>
      <c r="IO9" s="54"/>
      <c r="IP9" s="54"/>
      <c r="IQ9" s="54"/>
      <c r="IR9" s="54"/>
      <c r="IS9" s="54"/>
    </row>
    <row r="10" spans="1:253" s="52" customFormat="1" ht="27" customHeight="1">
      <c r="A10" s="58" t="s">
        <v>1416</v>
      </c>
      <c r="B10" s="60"/>
      <c r="IH10" s="53"/>
      <c r="II10" s="53"/>
      <c r="IJ10" s="53"/>
      <c r="IK10" s="53"/>
      <c r="IL10" s="53"/>
      <c r="IM10" s="53"/>
      <c r="IN10" s="54"/>
      <c r="IO10" s="54"/>
      <c r="IP10" s="54"/>
      <c r="IQ10" s="54"/>
      <c r="IR10" s="54"/>
      <c r="IS10" s="54"/>
    </row>
    <row r="11" spans="1:253" s="52" customFormat="1" ht="27" customHeight="1">
      <c r="A11" s="59" t="s">
        <v>1312</v>
      </c>
      <c r="B11" s="60">
        <v>0</v>
      </c>
      <c r="IH11" s="53"/>
      <c r="II11" s="53"/>
      <c r="IJ11" s="53"/>
      <c r="IK11" s="53"/>
      <c r="IL11" s="53"/>
      <c r="IM11" s="53"/>
      <c r="IN11" s="54"/>
      <c r="IO11" s="54"/>
      <c r="IP11" s="54"/>
      <c r="IQ11" s="54"/>
      <c r="IR11" s="54"/>
      <c r="IS11" s="54"/>
    </row>
    <row r="12" spans="1:253" s="52" customFormat="1" ht="36.75" customHeight="1">
      <c r="A12" s="59" t="s">
        <v>1417</v>
      </c>
      <c r="B12" s="60">
        <v>0</v>
      </c>
      <c r="IH12" s="53"/>
      <c r="II12" s="53"/>
      <c r="IJ12" s="53"/>
      <c r="IK12" s="53"/>
      <c r="IL12" s="53"/>
      <c r="IM12" s="53"/>
      <c r="IN12" s="54"/>
      <c r="IO12" s="54"/>
      <c r="IP12" s="54"/>
      <c r="IQ12" s="54"/>
      <c r="IR12" s="54"/>
      <c r="IS12" s="54"/>
    </row>
    <row r="13" spans="1:253" s="52" customFormat="1" ht="27" customHeight="1">
      <c r="A13" s="59" t="s">
        <v>1418</v>
      </c>
      <c r="B13" s="60">
        <v>0</v>
      </c>
      <c r="IH13" s="53"/>
      <c r="II13" s="53"/>
      <c r="IJ13" s="53"/>
      <c r="IK13" s="53"/>
      <c r="IL13" s="53"/>
      <c r="IM13" s="53"/>
      <c r="IN13" s="54"/>
      <c r="IO13" s="54"/>
      <c r="IP13" s="54"/>
      <c r="IQ13" s="54"/>
      <c r="IR13" s="54"/>
      <c r="IS13" s="54"/>
    </row>
    <row r="14" spans="1:253" s="52" customFormat="1" ht="27" customHeight="1">
      <c r="A14" s="59" t="s">
        <v>1419</v>
      </c>
      <c r="B14" s="60">
        <v>0</v>
      </c>
      <c r="IH14" s="53"/>
      <c r="II14" s="53"/>
      <c r="IJ14" s="53"/>
      <c r="IK14" s="53"/>
      <c r="IL14" s="53"/>
      <c r="IM14" s="53"/>
      <c r="IN14" s="54"/>
      <c r="IO14" s="54"/>
      <c r="IP14" s="54"/>
      <c r="IQ14" s="54"/>
      <c r="IR14" s="54"/>
      <c r="IS14" s="54"/>
    </row>
    <row r="15" spans="1:253" s="52" customFormat="1" ht="27" customHeight="1">
      <c r="A15" s="59"/>
      <c r="B15" s="60"/>
      <c r="IH15" s="53"/>
      <c r="II15" s="53"/>
      <c r="IJ15" s="53"/>
      <c r="IK15" s="53"/>
      <c r="IL15" s="53"/>
      <c r="IM15" s="53"/>
      <c r="IN15" s="54"/>
      <c r="IO15" s="54"/>
      <c r="IP15" s="54"/>
      <c r="IQ15" s="54"/>
      <c r="IR15" s="54"/>
      <c r="IS15" s="54"/>
    </row>
    <row r="16" spans="1:253" s="52" customFormat="1" ht="27" customHeight="1">
      <c r="A16" s="59"/>
      <c r="B16" s="60"/>
      <c r="IH16" s="53"/>
      <c r="II16" s="53"/>
      <c r="IJ16" s="53"/>
      <c r="IK16" s="53"/>
      <c r="IL16" s="53"/>
      <c r="IM16" s="53"/>
      <c r="IN16" s="54"/>
      <c r="IO16" s="54"/>
      <c r="IP16" s="54"/>
      <c r="IQ16" s="54"/>
      <c r="IR16" s="54"/>
      <c r="IS16" s="54"/>
    </row>
    <row r="17" spans="1:253" s="52" customFormat="1" ht="28.5" customHeight="1">
      <c r="A17" s="59"/>
      <c r="B17" s="60"/>
      <c r="IH17" s="53"/>
      <c r="II17" s="53"/>
      <c r="IJ17" s="53"/>
      <c r="IK17" s="53"/>
      <c r="IL17" s="53"/>
      <c r="IM17" s="53"/>
      <c r="IN17" s="54"/>
      <c r="IO17" s="54"/>
      <c r="IP17" s="54"/>
      <c r="IQ17" s="54"/>
      <c r="IR17" s="54"/>
      <c r="IS17" s="54"/>
    </row>
    <row r="18" spans="1:253" s="52" customFormat="1" ht="27" customHeight="1">
      <c r="A18" s="59"/>
      <c r="B18" s="60"/>
      <c r="IH18" s="53"/>
      <c r="II18" s="53"/>
      <c r="IJ18" s="53"/>
      <c r="IK18" s="53"/>
      <c r="IL18" s="53"/>
      <c r="IM18" s="53"/>
      <c r="IN18" s="54"/>
      <c r="IO18" s="54"/>
      <c r="IP18" s="54"/>
      <c r="IQ18" s="54"/>
      <c r="IR18" s="54"/>
      <c r="IS18" s="54"/>
    </row>
    <row r="19" spans="1:253" s="52" customFormat="1" ht="27" customHeight="1">
      <c r="A19" s="59"/>
      <c r="B19" s="60"/>
      <c r="IH19" s="53"/>
      <c r="II19" s="53"/>
      <c r="IJ19" s="53"/>
      <c r="IK19" s="53"/>
      <c r="IL19" s="53"/>
      <c r="IM19" s="53"/>
      <c r="IN19" s="54"/>
      <c r="IO19" s="54"/>
      <c r="IP19" s="54"/>
      <c r="IQ19" s="54"/>
      <c r="IR19" s="54"/>
      <c r="IS19" s="54"/>
    </row>
    <row r="20" spans="1:253" s="52" customFormat="1" ht="27" customHeight="1">
      <c r="A20" s="59"/>
      <c r="B20" s="60"/>
      <c r="IH20" s="53"/>
      <c r="II20" s="53"/>
      <c r="IJ20" s="53"/>
      <c r="IK20" s="53"/>
      <c r="IL20" s="53"/>
      <c r="IM20" s="53"/>
      <c r="IN20" s="54"/>
      <c r="IO20" s="54"/>
      <c r="IP20" s="54"/>
      <c r="IQ20" s="54"/>
      <c r="IR20" s="54"/>
      <c r="IS20" s="54"/>
    </row>
    <row r="21" spans="1:247" s="61" customFormat="1" ht="28.5" customHeight="1">
      <c r="A21" s="64" t="s">
        <v>1399</v>
      </c>
      <c r="B21" s="65">
        <v>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7"/>
      <c r="II21" s="67"/>
      <c r="IJ21" s="67"/>
      <c r="IK21" s="67"/>
      <c r="IL21" s="67"/>
      <c r="IM21" s="67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21"/>
  <sheetViews>
    <sheetView zoomScaleSheetLayoutView="100" workbookViewId="0" topLeftCell="A1">
      <selection activeCell="B7" sqref="B7"/>
    </sheetView>
  </sheetViews>
  <sheetFormatPr defaultColWidth="9.125" defaultRowHeight="14.25"/>
  <cols>
    <col min="1" max="1" width="54.25390625" style="52" customWidth="1"/>
    <col min="2" max="2" width="12.875" style="52" customWidth="1"/>
    <col min="3" max="242" width="9.125" style="52" customWidth="1"/>
    <col min="243" max="248" width="9.125" style="53" customWidth="1"/>
    <col min="249" max="254" width="9.125" style="54" customWidth="1"/>
    <col min="255" max="16384" width="9.125" style="62" customWidth="1"/>
  </cols>
  <sheetData>
    <row r="1" spans="1:254" s="52" customFormat="1" ht="15" customHeight="1">
      <c r="A1" s="8" t="s">
        <v>1420</v>
      </c>
      <c r="II1" s="53"/>
      <c r="IJ1" s="53"/>
      <c r="IK1" s="53"/>
      <c r="IL1" s="53"/>
      <c r="IM1" s="53"/>
      <c r="IN1" s="53"/>
      <c r="IO1" s="54"/>
      <c r="IP1" s="54"/>
      <c r="IQ1" s="54"/>
      <c r="IR1" s="54"/>
      <c r="IS1" s="54"/>
      <c r="IT1" s="54"/>
    </row>
    <row r="2" spans="1:254" s="52" customFormat="1" ht="27.75" customHeight="1">
      <c r="A2" s="56" t="s">
        <v>1421</v>
      </c>
      <c r="B2" s="56"/>
      <c r="II2" s="53"/>
      <c r="IJ2" s="53"/>
      <c r="IK2" s="53"/>
      <c r="IL2" s="53"/>
      <c r="IM2" s="53"/>
      <c r="IN2" s="53"/>
      <c r="IO2" s="54"/>
      <c r="IP2" s="54"/>
      <c r="IQ2" s="54"/>
      <c r="IR2" s="54"/>
      <c r="IS2" s="54"/>
      <c r="IT2" s="54"/>
    </row>
    <row r="3" spans="1:254" s="52" customFormat="1" ht="22.5" customHeight="1">
      <c r="A3" s="57" t="s">
        <v>26</v>
      </c>
      <c r="B3" s="57"/>
      <c r="II3" s="53"/>
      <c r="IJ3" s="53"/>
      <c r="IK3" s="53"/>
      <c r="IL3" s="53"/>
      <c r="IM3" s="53"/>
      <c r="IN3" s="53"/>
      <c r="IO3" s="54"/>
      <c r="IP3" s="54"/>
      <c r="IQ3" s="54"/>
      <c r="IR3" s="54"/>
      <c r="IS3" s="54"/>
      <c r="IT3" s="54"/>
    </row>
    <row r="4" spans="1:254" s="52" customFormat="1" ht="27" customHeight="1">
      <c r="A4" s="58" t="s">
        <v>1410</v>
      </c>
      <c r="B4" s="58" t="s">
        <v>1396</v>
      </c>
      <c r="II4" s="53"/>
      <c r="IJ4" s="53"/>
      <c r="IK4" s="53"/>
      <c r="IL4" s="53"/>
      <c r="IM4" s="53"/>
      <c r="IN4" s="53"/>
      <c r="IO4" s="54"/>
      <c r="IP4" s="54"/>
      <c r="IQ4" s="54"/>
      <c r="IR4" s="54"/>
      <c r="IS4" s="54"/>
      <c r="IT4" s="54"/>
    </row>
    <row r="5" spans="1:254" s="52" customFormat="1" ht="30" customHeight="1">
      <c r="A5" s="59" t="s">
        <v>1422</v>
      </c>
      <c r="B5" s="60">
        <v>0</v>
      </c>
      <c r="II5" s="53"/>
      <c r="IJ5" s="53"/>
      <c r="IK5" s="53"/>
      <c r="IL5" s="53"/>
      <c r="IM5" s="53"/>
      <c r="IN5" s="53"/>
      <c r="IO5" s="54"/>
      <c r="IP5" s="54"/>
      <c r="IQ5" s="54"/>
      <c r="IR5" s="54"/>
      <c r="IS5" s="54"/>
      <c r="IT5" s="54"/>
    </row>
    <row r="6" spans="1:254" s="52" customFormat="1" ht="31.5" customHeight="1">
      <c r="A6" s="59" t="s">
        <v>1423</v>
      </c>
      <c r="B6" s="60">
        <v>0</v>
      </c>
      <c r="II6" s="53"/>
      <c r="IJ6" s="53"/>
      <c r="IK6" s="53"/>
      <c r="IL6" s="53"/>
      <c r="IM6" s="53"/>
      <c r="IN6" s="53"/>
      <c r="IO6" s="54"/>
      <c r="IP6" s="54"/>
      <c r="IQ6" s="54"/>
      <c r="IR6" s="54"/>
      <c r="IS6" s="54"/>
      <c r="IT6" s="54"/>
    </row>
    <row r="7" spans="1:254" s="52" customFormat="1" ht="31.5" customHeight="1">
      <c r="A7" s="59" t="s">
        <v>1424</v>
      </c>
      <c r="B7" s="60">
        <v>0</v>
      </c>
      <c r="II7" s="53"/>
      <c r="IJ7" s="53"/>
      <c r="IK7" s="53"/>
      <c r="IL7" s="53"/>
      <c r="IM7" s="53"/>
      <c r="IN7" s="53"/>
      <c r="IO7" s="54"/>
      <c r="IP7" s="54"/>
      <c r="IQ7" s="54"/>
      <c r="IR7" s="54"/>
      <c r="IS7" s="54"/>
      <c r="IT7" s="54"/>
    </row>
    <row r="8" spans="1:254" s="52" customFormat="1" ht="27" customHeight="1">
      <c r="A8" s="59"/>
      <c r="B8" s="60">
        <v>0</v>
      </c>
      <c r="II8" s="53"/>
      <c r="IJ8" s="53"/>
      <c r="IK8" s="53"/>
      <c r="IL8" s="53"/>
      <c r="IM8" s="53"/>
      <c r="IN8" s="53"/>
      <c r="IO8" s="54"/>
      <c r="IP8" s="54"/>
      <c r="IQ8" s="54"/>
      <c r="IR8" s="54"/>
      <c r="IS8" s="54"/>
      <c r="IT8" s="54"/>
    </row>
    <row r="9" spans="1:254" s="52" customFormat="1" ht="27" customHeight="1">
      <c r="A9" s="59"/>
      <c r="B9" s="60">
        <v>0</v>
      </c>
      <c r="II9" s="53"/>
      <c r="IJ9" s="53"/>
      <c r="IK9" s="53"/>
      <c r="IL9" s="53"/>
      <c r="IM9" s="53"/>
      <c r="IN9" s="53"/>
      <c r="IO9" s="54"/>
      <c r="IP9" s="54"/>
      <c r="IQ9" s="54"/>
      <c r="IR9" s="54"/>
      <c r="IS9" s="54"/>
      <c r="IT9" s="54"/>
    </row>
    <row r="10" spans="1:254" s="52" customFormat="1" ht="27" customHeight="1">
      <c r="A10" s="58" t="s">
        <v>1425</v>
      </c>
      <c r="B10" s="60">
        <v>0</v>
      </c>
      <c r="II10" s="53"/>
      <c r="IJ10" s="53"/>
      <c r="IK10" s="53"/>
      <c r="IL10" s="53"/>
      <c r="IM10" s="53"/>
      <c r="IN10" s="53"/>
      <c r="IO10" s="54"/>
      <c r="IP10" s="54"/>
      <c r="IQ10" s="54"/>
      <c r="IR10" s="54"/>
      <c r="IS10" s="54"/>
      <c r="IT10" s="54"/>
    </row>
    <row r="11" spans="1:254" s="52" customFormat="1" ht="27" customHeight="1">
      <c r="A11" s="59" t="s">
        <v>103</v>
      </c>
      <c r="B11" s="60">
        <v>0</v>
      </c>
      <c r="II11" s="53"/>
      <c r="IJ11" s="53"/>
      <c r="IK11" s="53"/>
      <c r="IL11" s="53"/>
      <c r="IM11" s="53"/>
      <c r="IN11" s="53"/>
      <c r="IO11" s="54"/>
      <c r="IP11" s="54"/>
      <c r="IQ11" s="54"/>
      <c r="IR11" s="54"/>
      <c r="IS11" s="54"/>
      <c r="IT11" s="54"/>
    </row>
    <row r="12" spans="1:254" s="52" customFormat="1" ht="36.75" customHeight="1">
      <c r="A12" s="59"/>
      <c r="B12" s="60"/>
      <c r="II12" s="53"/>
      <c r="IJ12" s="53"/>
      <c r="IK12" s="53"/>
      <c r="IL12" s="53"/>
      <c r="IM12" s="53"/>
      <c r="IN12" s="53"/>
      <c r="IO12" s="54"/>
      <c r="IP12" s="54"/>
      <c r="IQ12" s="54"/>
      <c r="IR12" s="54"/>
      <c r="IS12" s="54"/>
      <c r="IT12" s="54"/>
    </row>
    <row r="13" spans="1:254" s="52" customFormat="1" ht="27" customHeight="1">
      <c r="A13" s="59"/>
      <c r="B13" s="60"/>
      <c r="II13" s="53"/>
      <c r="IJ13" s="53"/>
      <c r="IK13" s="53"/>
      <c r="IL13" s="53"/>
      <c r="IM13" s="53"/>
      <c r="IN13" s="53"/>
      <c r="IO13" s="54"/>
      <c r="IP13" s="54"/>
      <c r="IQ13" s="54"/>
      <c r="IR13" s="54"/>
      <c r="IS13" s="54"/>
      <c r="IT13" s="54"/>
    </row>
    <row r="14" spans="1:254" s="52" customFormat="1" ht="27" customHeight="1">
      <c r="A14" s="59" t="s">
        <v>1426</v>
      </c>
      <c r="B14" s="60">
        <v>0</v>
      </c>
      <c r="II14" s="53"/>
      <c r="IJ14" s="53"/>
      <c r="IK14" s="53"/>
      <c r="IL14" s="53"/>
      <c r="IM14" s="53"/>
      <c r="IN14" s="53"/>
      <c r="IO14" s="54"/>
      <c r="IP14" s="54"/>
      <c r="IQ14" s="54"/>
      <c r="IR14" s="54"/>
      <c r="IS14" s="54"/>
      <c r="IT14" s="54"/>
    </row>
    <row r="15" spans="1:254" s="52" customFormat="1" ht="27" customHeight="1">
      <c r="A15" s="59" t="s">
        <v>1328</v>
      </c>
      <c r="B15" s="60">
        <v>0</v>
      </c>
      <c r="II15" s="53"/>
      <c r="IJ15" s="53"/>
      <c r="IK15" s="53"/>
      <c r="IL15" s="53"/>
      <c r="IM15" s="53"/>
      <c r="IN15" s="53"/>
      <c r="IO15" s="54"/>
      <c r="IP15" s="54"/>
      <c r="IQ15" s="54"/>
      <c r="IR15" s="54"/>
      <c r="IS15" s="54"/>
      <c r="IT15" s="54"/>
    </row>
    <row r="16" spans="1:254" s="52" customFormat="1" ht="27" customHeight="1">
      <c r="A16" s="59" t="s">
        <v>1427</v>
      </c>
      <c r="B16" s="60"/>
      <c r="II16" s="53"/>
      <c r="IJ16" s="53"/>
      <c r="IK16" s="53"/>
      <c r="IL16" s="53"/>
      <c r="IM16" s="53"/>
      <c r="IN16" s="53"/>
      <c r="IO16" s="54"/>
      <c r="IP16" s="54"/>
      <c r="IQ16" s="54"/>
      <c r="IR16" s="54"/>
      <c r="IS16" s="54"/>
      <c r="IT16" s="54"/>
    </row>
    <row r="17" spans="1:254" s="52" customFormat="1" ht="28.5" customHeight="1">
      <c r="A17" s="63"/>
      <c r="B17" s="60"/>
      <c r="II17" s="53"/>
      <c r="IJ17" s="53"/>
      <c r="IK17" s="53"/>
      <c r="IL17" s="53"/>
      <c r="IM17" s="53"/>
      <c r="IN17" s="53"/>
      <c r="IO17" s="54"/>
      <c r="IP17" s="54"/>
      <c r="IQ17" s="54"/>
      <c r="IR17" s="54"/>
      <c r="IS17" s="54"/>
      <c r="IT17" s="54"/>
    </row>
    <row r="18" spans="1:254" s="52" customFormat="1" ht="27" customHeight="1">
      <c r="A18" s="59"/>
      <c r="B18" s="60"/>
      <c r="II18" s="53"/>
      <c r="IJ18" s="53"/>
      <c r="IK18" s="53"/>
      <c r="IL18" s="53"/>
      <c r="IM18" s="53"/>
      <c r="IN18" s="53"/>
      <c r="IO18" s="54"/>
      <c r="IP18" s="54"/>
      <c r="IQ18" s="54"/>
      <c r="IR18" s="54"/>
      <c r="IS18" s="54"/>
      <c r="IT18" s="54"/>
    </row>
    <row r="19" spans="1:254" s="52" customFormat="1" ht="27" customHeight="1">
      <c r="A19" s="59"/>
      <c r="B19" s="60"/>
      <c r="II19" s="53"/>
      <c r="IJ19" s="53"/>
      <c r="IK19" s="53"/>
      <c r="IL19" s="53"/>
      <c r="IM19" s="53"/>
      <c r="IN19" s="53"/>
      <c r="IO19" s="54"/>
      <c r="IP19" s="54"/>
      <c r="IQ19" s="54"/>
      <c r="IR19" s="54"/>
      <c r="IS19" s="54"/>
      <c r="IT19" s="54"/>
    </row>
    <row r="20" spans="1:254" s="52" customFormat="1" ht="27" customHeight="1">
      <c r="A20" s="59"/>
      <c r="B20" s="60"/>
      <c r="II20" s="53"/>
      <c r="IJ20" s="53"/>
      <c r="IK20" s="53"/>
      <c r="IL20" s="53"/>
      <c r="IM20" s="53"/>
      <c r="IN20" s="53"/>
      <c r="IO20" s="54"/>
      <c r="IP20" s="54"/>
      <c r="IQ20" s="54"/>
      <c r="IR20" s="54"/>
      <c r="IS20" s="54"/>
      <c r="IT20" s="54"/>
    </row>
    <row r="21" spans="1:248" s="61" customFormat="1" ht="28.5" customHeight="1">
      <c r="A21" s="64" t="s">
        <v>1428</v>
      </c>
      <c r="B21" s="65">
        <v>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7"/>
      <c r="IJ21" s="67"/>
      <c r="IK21" s="67"/>
      <c r="IL21" s="67"/>
      <c r="IM21" s="67"/>
      <c r="IN21" s="67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D10" sqref="D10"/>
    </sheetView>
  </sheetViews>
  <sheetFormatPr defaultColWidth="9.125" defaultRowHeight="14.25"/>
  <cols>
    <col min="1" max="1" width="57.875" style="52" customWidth="1"/>
    <col min="2" max="2" width="12.875" style="52" customWidth="1"/>
    <col min="3" max="242" width="9.125" style="52" customWidth="1"/>
    <col min="243" max="248" width="9.125" style="53" customWidth="1"/>
    <col min="249" max="254" width="9.125" style="54" customWidth="1"/>
    <col min="255" max="16384" width="9.125" style="55" customWidth="1"/>
  </cols>
  <sheetData>
    <row r="1" spans="1:254" s="52" customFormat="1" ht="21.75" customHeight="1">
      <c r="A1" s="8" t="s">
        <v>1429</v>
      </c>
      <c r="II1" s="53"/>
      <c r="IJ1" s="53"/>
      <c r="IK1" s="53"/>
      <c r="IL1" s="53"/>
      <c r="IM1" s="53"/>
      <c r="IN1" s="53"/>
      <c r="IO1" s="54"/>
      <c r="IP1" s="54"/>
      <c r="IQ1" s="54"/>
      <c r="IR1" s="54"/>
      <c r="IS1" s="54"/>
      <c r="IT1" s="54"/>
    </row>
    <row r="2" spans="1:254" s="52" customFormat="1" ht="36" customHeight="1">
      <c r="A2" s="56" t="s">
        <v>1430</v>
      </c>
      <c r="B2" s="56"/>
      <c r="II2" s="53"/>
      <c r="IJ2" s="53"/>
      <c r="IK2" s="53"/>
      <c r="IL2" s="53"/>
      <c r="IM2" s="53"/>
      <c r="IN2" s="53"/>
      <c r="IO2" s="54"/>
      <c r="IP2" s="54"/>
      <c r="IQ2" s="54"/>
      <c r="IR2" s="54"/>
      <c r="IS2" s="54"/>
      <c r="IT2" s="54"/>
    </row>
    <row r="3" spans="1:254" s="52" customFormat="1" ht="22.5" customHeight="1">
      <c r="A3" s="57" t="s">
        <v>26</v>
      </c>
      <c r="B3" s="57"/>
      <c r="II3" s="53"/>
      <c r="IJ3" s="53"/>
      <c r="IK3" s="53"/>
      <c r="IL3" s="53"/>
      <c r="IM3" s="53"/>
      <c r="IN3" s="53"/>
      <c r="IO3" s="54"/>
      <c r="IP3" s="54"/>
      <c r="IQ3" s="54"/>
      <c r="IR3" s="54"/>
      <c r="IS3" s="54"/>
      <c r="IT3" s="54"/>
    </row>
    <row r="4" spans="1:254" s="52" customFormat="1" ht="27" customHeight="1">
      <c r="A4" s="58" t="s">
        <v>1410</v>
      </c>
      <c r="B4" s="58" t="s">
        <v>1396</v>
      </c>
      <c r="II4" s="53"/>
      <c r="IJ4" s="53"/>
      <c r="IK4" s="53"/>
      <c r="IL4" s="53"/>
      <c r="IM4" s="53"/>
      <c r="IN4" s="53"/>
      <c r="IO4" s="54"/>
      <c r="IP4" s="54"/>
      <c r="IQ4" s="54"/>
      <c r="IR4" s="54"/>
      <c r="IS4" s="54"/>
      <c r="IT4" s="54"/>
    </row>
    <row r="5" spans="1:254" s="52" customFormat="1" ht="30" customHeight="1">
      <c r="A5" s="59" t="s">
        <v>1422</v>
      </c>
      <c r="B5" s="60">
        <v>0</v>
      </c>
      <c r="II5" s="53"/>
      <c r="IJ5" s="53"/>
      <c r="IK5" s="53"/>
      <c r="IL5" s="53"/>
      <c r="IM5" s="53"/>
      <c r="IN5" s="53"/>
      <c r="IO5" s="54"/>
      <c r="IP5" s="54"/>
      <c r="IQ5" s="54"/>
      <c r="IR5" s="54"/>
      <c r="IS5" s="54"/>
      <c r="IT5" s="54"/>
    </row>
    <row r="6" spans="1:254" s="52" customFormat="1" ht="31.5" customHeight="1">
      <c r="A6" s="59" t="s">
        <v>1423</v>
      </c>
      <c r="B6" s="60">
        <v>0</v>
      </c>
      <c r="II6" s="53"/>
      <c r="IJ6" s="53"/>
      <c r="IK6" s="53"/>
      <c r="IL6" s="53"/>
      <c r="IM6" s="53"/>
      <c r="IN6" s="53"/>
      <c r="IO6" s="54"/>
      <c r="IP6" s="54"/>
      <c r="IQ6" s="54"/>
      <c r="IR6" s="54"/>
      <c r="IS6" s="54"/>
      <c r="IT6" s="54"/>
    </row>
    <row r="7" spans="1:254" s="52" customFormat="1" ht="31.5" customHeight="1">
      <c r="A7" s="59" t="s">
        <v>1424</v>
      </c>
      <c r="B7" s="60">
        <v>0</v>
      </c>
      <c r="II7" s="53"/>
      <c r="IJ7" s="53"/>
      <c r="IK7" s="53"/>
      <c r="IL7" s="53"/>
      <c r="IM7" s="53"/>
      <c r="IN7" s="53"/>
      <c r="IO7" s="54"/>
      <c r="IP7" s="54"/>
      <c r="IQ7" s="54"/>
      <c r="IR7" s="54"/>
      <c r="IS7" s="54"/>
      <c r="IT7" s="54"/>
    </row>
    <row r="8" spans="1:254" s="52" customFormat="1" ht="27" customHeight="1">
      <c r="A8" s="59"/>
      <c r="B8" s="60">
        <v>0</v>
      </c>
      <c r="II8" s="53"/>
      <c r="IJ8" s="53"/>
      <c r="IK8" s="53"/>
      <c r="IL8" s="53"/>
      <c r="IM8" s="53"/>
      <c r="IN8" s="53"/>
      <c r="IO8" s="54"/>
      <c r="IP8" s="54"/>
      <c r="IQ8" s="54"/>
      <c r="IR8" s="54"/>
      <c r="IS8" s="54"/>
      <c r="IT8" s="54"/>
    </row>
    <row r="9" spans="1:254" s="52" customFormat="1" ht="27" customHeight="1">
      <c r="A9" s="59"/>
      <c r="B9" s="60">
        <v>0</v>
      </c>
      <c r="II9" s="53"/>
      <c r="IJ9" s="53"/>
      <c r="IK9" s="53"/>
      <c r="IL9" s="53"/>
      <c r="IM9" s="53"/>
      <c r="IN9" s="53"/>
      <c r="IO9" s="54"/>
      <c r="IP9" s="54"/>
      <c r="IQ9" s="54"/>
      <c r="IR9" s="54"/>
      <c r="IS9" s="54"/>
      <c r="IT9" s="54"/>
    </row>
    <row r="10" spans="1:254" s="52" customFormat="1" ht="27" customHeight="1">
      <c r="A10" s="58" t="s">
        <v>1431</v>
      </c>
      <c r="B10" s="60">
        <v>0</v>
      </c>
      <c r="II10" s="53"/>
      <c r="IJ10" s="53"/>
      <c r="IK10" s="53"/>
      <c r="IL10" s="53"/>
      <c r="IM10" s="53"/>
      <c r="IN10" s="53"/>
      <c r="IO10" s="54"/>
      <c r="IP10" s="54"/>
      <c r="IQ10" s="54"/>
      <c r="IR10" s="54"/>
      <c r="IS10" s="54"/>
      <c r="IT10" s="54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8" sqref="E18"/>
    </sheetView>
  </sheetViews>
  <sheetFormatPr defaultColWidth="9.00390625" defaultRowHeight="27" customHeight="1"/>
  <cols>
    <col min="1" max="16384" width="27.125" style="0" customWidth="1"/>
  </cols>
  <sheetData>
    <row r="1" ht="27" customHeight="1">
      <c r="A1" s="45" t="s">
        <v>1432</v>
      </c>
    </row>
    <row r="2" spans="1:4" ht="27" customHeight="1">
      <c r="A2" s="26" t="s">
        <v>1433</v>
      </c>
      <c r="B2" s="26"/>
      <c r="C2" s="26"/>
      <c r="D2" s="26"/>
    </row>
    <row r="3" spans="1:4" ht="27" customHeight="1">
      <c r="A3" s="46" t="s">
        <v>1393</v>
      </c>
      <c r="B3" s="46"/>
      <c r="C3" s="46"/>
      <c r="D3" s="46"/>
    </row>
    <row r="4" spans="1:4" ht="27" customHeight="1">
      <c r="A4" s="47" t="s">
        <v>1394</v>
      </c>
      <c r="B4" s="47"/>
      <c r="C4" s="47" t="s">
        <v>1395</v>
      </c>
      <c r="D4" s="47"/>
    </row>
    <row r="5" spans="1:4" ht="27" customHeight="1">
      <c r="A5" s="47" t="s">
        <v>27</v>
      </c>
      <c r="B5" s="47" t="s">
        <v>1396</v>
      </c>
      <c r="C5" s="47" t="s">
        <v>27</v>
      </c>
      <c r="D5" s="47" t="s">
        <v>1396</v>
      </c>
    </row>
    <row r="6" spans="1:4" ht="27" customHeight="1">
      <c r="A6" s="48" t="s">
        <v>1397</v>
      </c>
      <c r="B6" s="48" t="s">
        <v>1398</v>
      </c>
      <c r="C6" s="48" t="s">
        <v>1397</v>
      </c>
      <c r="D6" s="48" t="s">
        <v>1398</v>
      </c>
    </row>
    <row r="7" spans="1:4" ht="27" customHeight="1">
      <c r="A7" s="49"/>
      <c r="B7" s="48"/>
      <c r="C7" s="49"/>
      <c r="D7" s="48"/>
    </row>
    <row r="8" spans="1:4" ht="27" customHeight="1">
      <c r="A8" s="49"/>
      <c r="B8" s="48"/>
      <c r="C8" s="49"/>
      <c r="D8" s="48"/>
    </row>
    <row r="9" spans="1:4" ht="27" customHeight="1">
      <c r="A9" s="49"/>
      <c r="B9" s="48"/>
      <c r="C9" s="49"/>
      <c r="D9" s="48"/>
    </row>
    <row r="10" spans="1:4" ht="27" customHeight="1">
      <c r="A10" s="49"/>
      <c r="B10" s="48"/>
      <c r="C10" s="49"/>
      <c r="D10" s="48"/>
    </row>
    <row r="11" spans="1:4" ht="27" customHeight="1">
      <c r="A11" s="49"/>
      <c r="B11" s="48"/>
      <c r="C11" s="49"/>
      <c r="D11" s="48"/>
    </row>
    <row r="12" spans="1:4" ht="27" customHeight="1">
      <c r="A12" s="50" t="s">
        <v>1399</v>
      </c>
      <c r="B12" s="51" t="s">
        <v>1400</v>
      </c>
      <c r="C12" s="51" t="s">
        <v>1401</v>
      </c>
      <c r="D12" s="51" t="s">
        <v>1400</v>
      </c>
    </row>
    <row r="13" ht="27" customHeight="1">
      <c r="A13" t="s">
        <v>1402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6" sqref="A6"/>
    </sheetView>
  </sheetViews>
  <sheetFormatPr defaultColWidth="8.00390625" defaultRowHeight="14.25" customHeight="1"/>
  <cols>
    <col min="1" max="1" width="31.50390625" style="30" customWidth="1"/>
    <col min="2" max="2" width="20.125" style="30" customWidth="1"/>
    <col min="3" max="3" width="10.00390625" style="30" customWidth="1"/>
    <col min="4" max="4" width="16.00390625" style="30" customWidth="1"/>
    <col min="5" max="5" width="17.375" style="30" customWidth="1"/>
    <col min="6" max="6" width="13.00390625" style="30" customWidth="1"/>
    <col min="7" max="7" width="9.125" style="30" customWidth="1"/>
    <col min="8" max="9" width="7.00390625" style="30" customWidth="1"/>
    <col min="10" max="16384" width="8.00390625" style="30" customWidth="1"/>
  </cols>
  <sheetData>
    <row r="1" ht="14.25" customHeight="1">
      <c r="A1" s="32" t="s">
        <v>1434</v>
      </c>
    </row>
    <row r="2" spans="1:9" ht="25.5">
      <c r="A2" s="33" t="s">
        <v>1435</v>
      </c>
      <c r="B2" s="34"/>
      <c r="C2" s="34"/>
      <c r="D2" s="35"/>
      <c r="E2" s="34"/>
      <c r="F2" s="34"/>
      <c r="G2" s="34"/>
      <c r="H2" s="34"/>
      <c r="I2" s="34"/>
    </row>
    <row r="3" spans="1:9" ht="19.5" customHeight="1">
      <c r="A3" s="36"/>
      <c r="B3" s="36"/>
      <c r="C3" s="37"/>
      <c r="D3" s="38"/>
      <c r="E3" s="36"/>
      <c r="F3" s="36"/>
      <c r="G3" s="36"/>
      <c r="H3" s="36"/>
      <c r="I3" s="43" t="s">
        <v>26</v>
      </c>
    </row>
    <row r="4" spans="1:9" s="30" customFormat="1" ht="54.75" customHeight="1">
      <c r="A4" s="39" t="s">
        <v>1436</v>
      </c>
      <c r="B4" s="39" t="s">
        <v>1149</v>
      </c>
      <c r="C4" s="39" t="s">
        <v>1437</v>
      </c>
      <c r="D4" s="39" t="s">
        <v>1438</v>
      </c>
      <c r="E4" s="39" t="s">
        <v>1439</v>
      </c>
      <c r="F4" s="39" t="s">
        <v>1440</v>
      </c>
      <c r="G4" s="39" t="s">
        <v>1441</v>
      </c>
      <c r="H4" s="39" t="s">
        <v>1442</v>
      </c>
      <c r="I4" s="39" t="s">
        <v>1443</v>
      </c>
    </row>
    <row r="5" spans="1:9" ht="21" customHeight="1">
      <c r="A5" s="40" t="s">
        <v>1399</v>
      </c>
      <c r="B5" s="39">
        <f>C5+D5+E5+F5+G5+H5+I5</f>
        <v>20135</v>
      </c>
      <c r="C5" s="39">
        <v>0</v>
      </c>
      <c r="D5" s="39">
        <f>SUM(D6:D9)</f>
        <v>6230</v>
      </c>
      <c r="E5" s="39">
        <f>SUM(E6:E10)</f>
        <v>13905</v>
      </c>
      <c r="F5" s="39">
        <v>0</v>
      </c>
      <c r="G5" s="39">
        <v>0</v>
      </c>
      <c r="H5" s="39">
        <v>0</v>
      </c>
      <c r="I5" s="39"/>
    </row>
    <row r="6" spans="1:9" ht="21" customHeight="1">
      <c r="A6" s="39" t="s">
        <v>1444</v>
      </c>
      <c r="B6" s="39">
        <f aca="true" t="shared" si="0" ref="B6:B12">C6+D6+E6+F6+G6+H6+I6</f>
        <v>11729</v>
      </c>
      <c r="C6" s="39">
        <v>0</v>
      </c>
      <c r="D6" s="39">
        <v>3929</v>
      </c>
      <c r="E6" s="39">
        <v>7800</v>
      </c>
      <c r="F6" s="39">
        <v>0</v>
      </c>
      <c r="G6" s="39">
        <v>0</v>
      </c>
      <c r="H6" s="39">
        <v>0</v>
      </c>
      <c r="I6" s="39"/>
    </row>
    <row r="7" spans="1:9" ht="21" customHeight="1">
      <c r="A7" s="39" t="s">
        <v>1445</v>
      </c>
      <c r="B7" s="39">
        <f t="shared" si="0"/>
        <v>75</v>
      </c>
      <c r="C7" s="39">
        <v>0</v>
      </c>
      <c r="D7" s="39">
        <v>70</v>
      </c>
      <c r="E7" s="39">
        <v>5</v>
      </c>
      <c r="F7" s="39">
        <v>0</v>
      </c>
      <c r="G7" s="39">
        <v>0</v>
      </c>
      <c r="H7" s="39">
        <v>0</v>
      </c>
      <c r="I7" s="39"/>
    </row>
    <row r="8" spans="1:9" ht="21" customHeight="1">
      <c r="A8" s="39" t="s">
        <v>1446</v>
      </c>
      <c r="B8" s="39">
        <f t="shared" si="0"/>
        <v>8026</v>
      </c>
      <c r="C8" s="39">
        <v>0</v>
      </c>
      <c r="D8" s="39">
        <v>2226</v>
      </c>
      <c r="E8" s="39">
        <v>5800</v>
      </c>
      <c r="F8" s="39">
        <v>0</v>
      </c>
      <c r="G8" s="39">
        <v>0</v>
      </c>
      <c r="H8" s="39">
        <v>0</v>
      </c>
      <c r="I8" s="39"/>
    </row>
    <row r="9" spans="1:9" ht="21" customHeight="1">
      <c r="A9" s="39" t="s">
        <v>1447</v>
      </c>
      <c r="B9" s="39">
        <f t="shared" si="0"/>
        <v>5</v>
      </c>
      <c r="C9" s="39">
        <v>0</v>
      </c>
      <c r="D9" s="39">
        <v>5</v>
      </c>
      <c r="E9" s="39">
        <v>0</v>
      </c>
      <c r="F9" s="39"/>
      <c r="G9" s="39"/>
      <c r="H9" s="39"/>
      <c r="I9" s="39"/>
    </row>
    <row r="10" spans="1:9" ht="21" customHeight="1">
      <c r="A10" s="39" t="s">
        <v>1448</v>
      </c>
      <c r="B10" s="39">
        <f t="shared" si="0"/>
        <v>300</v>
      </c>
      <c r="C10" s="39">
        <v>0</v>
      </c>
      <c r="D10" s="39">
        <v>0</v>
      </c>
      <c r="E10" s="39">
        <v>300</v>
      </c>
      <c r="F10" s="39">
        <v>0</v>
      </c>
      <c r="G10" s="39"/>
      <c r="H10" s="39"/>
      <c r="I10" s="39"/>
    </row>
    <row r="11" spans="1:9" ht="21" customHeight="1">
      <c r="A11" s="39" t="s">
        <v>1449</v>
      </c>
      <c r="B11" s="39">
        <f t="shared" si="0"/>
        <v>0</v>
      </c>
      <c r="C11" s="39">
        <v>0</v>
      </c>
      <c r="D11" s="39"/>
      <c r="E11" s="39"/>
      <c r="F11" s="39">
        <v>0</v>
      </c>
      <c r="G11" s="39">
        <v>0</v>
      </c>
      <c r="H11" s="39">
        <v>0</v>
      </c>
      <c r="I11" s="39"/>
    </row>
    <row r="12" spans="1:9" ht="21" customHeight="1">
      <c r="A12" s="39" t="s">
        <v>1450</v>
      </c>
      <c r="B12" s="39">
        <f t="shared" si="0"/>
        <v>0</v>
      </c>
      <c r="C12" s="39">
        <v>0</v>
      </c>
      <c r="D12" s="39"/>
      <c r="E12" s="39"/>
      <c r="F12" s="39"/>
      <c r="G12" s="39"/>
      <c r="H12" s="39"/>
      <c r="I12" s="39"/>
    </row>
  </sheetData>
  <sheetProtection/>
  <mergeCells count="1">
    <mergeCell ref="A2:I2"/>
  </mergeCells>
  <printOptions horizontalCentered="1"/>
  <pageMargins left="0.39305555555555555" right="0.39305555555555555" top="0.6298611111111111" bottom="0.7868055555555555" header="0.5118055555555555" footer="0.5118055555555555"/>
  <pageSetup errors="blank" firstPageNumber="58" useFirstPageNumber="1" fitToHeight="1" fitToWidth="1" horizontalDpi="600" verticalDpi="600" orientation="landscape" pageOrder="overThenDown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workbookViewId="0" topLeftCell="A1">
      <selection activeCell="G22" sqref="G22"/>
    </sheetView>
  </sheetViews>
  <sheetFormatPr defaultColWidth="8.00390625" defaultRowHeight="14.25" customHeight="1"/>
  <cols>
    <col min="1" max="1" width="29.625" style="30" customWidth="1"/>
    <col min="2" max="2" width="17.375" style="30" customWidth="1"/>
    <col min="3" max="3" width="12.375" style="30" customWidth="1"/>
    <col min="4" max="4" width="16.00390625" style="30" customWidth="1"/>
    <col min="5" max="5" width="17.375" style="30" customWidth="1"/>
    <col min="6" max="6" width="14.50390625" style="30" customWidth="1"/>
    <col min="7" max="7" width="11.125" style="30" customWidth="1"/>
    <col min="8" max="9" width="10.00390625" style="30" customWidth="1"/>
    <col min="10" max="255" width="8.00390625" style="30" customWidth="1"/>
    <col min="256" max="256" width="8.00390625" style="31" customWidth="1"/>
  </cols>
  <sheetData>
    <row r="1" ht="14.25" customHeight="1">
      <c r="A1" s="32" t="s">
        <v>1451</v>
      </c>
    </row>
    <row r="2" spans="1:9" ht="25.5">
      <c r="A2" s="33" t="s">
        <v>1452</v>
      </c>
      <c r="B2" s="34"/>
      <c r="C2" s="34"/>
      <c r="D2" s="35"/>
      <c r="E2" s="34"/>
      <c r="F2" s="34"/>
      <c r="G2" s="34"/>
      <c r="H2" s="34"/>
      <c r="I2" s="34"/>
    </row>
    <row r="3" spans="1:9" ht="19.5" customHeight="1">
      <c r="A3" s="36"/>
      <c r="B3" s="36"/>
      <c r="C3" s="37"/>
      <c r="D3" s="38"/>
      <c r="E3" s="36"/>
      <c r="F3" s="36"/>
      <c r="G3" s="36"/>
      <c r="H3" s="36"/>
      <c r="I3" s="43" t="s">
        <v>26</v>
      </c>
    </row>
    <row r="4" spans="1:9" s="30" customFormat="1" ht="51" customHeight="1">
      <c r="A4" s="39" t="s">
        <v>1436</v>
      </c>
      <c r="B4" s="39" t="s">
        <v>1149</v>
      </c>
      <c r="C4" s="39" t="s">
        <v>1437</v>
      </c>
      <c r="D4" s="39" t="s">
        <v>1438</v>
      </c>
      <c r="E4" s="39" t="s">
        <v>1439</v>
      </c>
      <c r="F4" s="39" t="s">
        <v>1440</v>
      </c>
      <c r="G4" s="39" t="s">
        <v>1441</v>
      </c>
      <c r="H4" s="39" t="s">
        <v>1442</v>
      </c>
      <c r="I4" s="39" t="s">
        <v>1443</v>
      </c>
    </row>
    <row r="5" spans="1:9" ht="21" customHeight="1">
      <c r="A5" s="40" t="s">
        <v>1428</v>
      </c>
      <c r="B5" s="39">
        <f>C5+D5+E5+F5+G5+H5+I5</f>
        <v>18762</v>
      </c>
      <c r="C5" s="39">
        <v>0</v>
      </c>
      <c r="D5" s="39">
        <f>SUM(D6:D8)</f>
        <v>4958</v>
      </c>
      <c r="E5" s="39">
        <f>SUM(E6:E8)</f>
        <v>13804</v>
      </c>
      <c r="F5" s="39">
        <v>0</v>
      </c>
      <c r="G5" s="39">
        <v>0</v>
      </c>
      <c r="H5" s="39">
        <v>0</v>
      </c>
      <c r="I5" s="39"/>
    </row>
    <row r="6" spans="1:9" ht="21" customHeight="1">
      <c r="A6" s="39" t="s">
        <v>1453</v>
      </c>
      <c r="B6" s="39">
        <f aca="true" t="shared" si="0" ref="B6:B12">C6+D6+E6+F6+G6+H6+I6</f>
        <v>18712</v>
      </c>
      <c r="C6" s="39">
        <v>0</v>
      </c>
      <c r="D6" s="39">
        <v>4958</v>
      </c>
      <c r="E6" s="39">
        <v>13754</v>
      </c>
      <c r="F6" s="39">
        <v>0</v>
      </c>
      <c r="G6" s="39">
        <v>0</v>
      </c>
      <c r="H6" s="39">
        <v>0</v>
      </c>
      <c r="I6" s="39"/>
    </row>
    <row r="7" spans="1:9" ht="21" customHeight="1">
      <c r="A7" s="39" t="s">
        <v>1454</v>
      </c>
      <c r="B7" s="39">
        <f t="shared" si="0"/>
        <v>0</v>
      </c>
      <c r="C7" s="39">
        <v>0</v>
      </c>
      <c r="D7" s="39">
        <v>0</v>
      </c>
      <c r="E7" s="39">
        <v>0</v>
      </c>
      <c r="F7" s="39">
        <v>0</v>
      </c>
      <c r="G7" s="39"/>
      <c r="H7" s="39"/>
      <c r="I7" s="39"/>
    </row>
    <row r="8" spans="1:9" ht="21" customHeight="1">
      <c r="A8" s="39" t="s">
        <v>1455</v>
      </c>
      <c r="B8" s="39">
        <f t="shared" si="0"/>
        <v>50</v>
      </c>
      <c r="C8" s="39">
        <v>0</v>
      </c>
      <c r="D8" s="39">
        <v>0</v>
      </c>
      <c r="E8" s="39">
        <v>50</v>
      </c>
      <c r="F8" s="39">
        <v>0</v>
      </c>
      <c r="G8" s="39">
        <v>0</v>
      </c>
      <c r="H8" s="39">
        <v>0</v>
      </c>
      <c r="I8" s="39"/>
    </row>
    <row r="9" spans="1:9" ht="21" customHeight="1">
      <c r="A9" s="39" t="s">
        <v>1456</v>
      </c>
      <c r="B9" s="39">
        <f t="shared" si="0"/>
        <v>0</v>
      </c>
      <c r="C9" s="39">
        <v>0</v>
      </c>
      <c r="D9" s="39"/>
      <c r="E9" s="39"/>
      <c r="F9" s="39"/>
      <c r="G9" s="39"/>
      <c r="H9" s="39"/>
      <c r="I9" s="39"/>
    </row>
    <row r="10" spans="1:9" ht="21" customHeight="1">
      <c r="A10" s="39" t="s">
        <v>1457</v>
      </c>
      <c r="B10" s="39">
        <f t="shared" si="0"/>
        <v>0</v>
      </c>
      <c r="C10" s="39">
        <v>0</v>
      </c>
      <c r="D10" s="39"/>
      <c r="E10" s="39"/>
      <c r="F10" s="39"/>
      <c r="G10" s="39"/>
      <c r="H10" s="39"/>
      <c r="I10" s="39"/>
    </row>
    <row r="11" spans="1:9" ht="21" customHeight="1">
      <c r="A11" s="40" t="s">
        <v>1458</v>
      </c>
      <c r="B11" s="39">
        <f t="shared" si="0"/>
        <v>19135</v>
      </c>
      <c r="C11" s="39">
        <v>0</v>
      </c>
      <c r="D11" s="39">
        <v>18229</v>
      </c>
      <c r="E11" s="39">
        <v>906</v>
      </c>
      <c r="F11" s="39"/>
      <c r="G11" s="39">
        <v>0</v>
      </c>
      <c r="H11" s="39">
        <v>0</v>
      </c>
      <c r="I11" s="39"/>
    </row>
    <row r="12" spans="1:9" ht="21" customHeight="1">
      <c r="A12" s="40" t="s">
        <v>1459</v>
      </c>
      <c r="B12" s="39">
        <f t="shared" si="0"/>
        <v>1373</v>
      </c>
      <c r="C12" s="39">
        <v>0</v>
      </c>
      <c r="D12" s="39">
        <v>1272</v>
      </c>
      <c r="E12" s="39">
        <v>101</v>
      </c>
      <c r="F12" s="39">
        <v>0</v>
      </c>
      <c r="G12" s="39">
        <v>0</v>
      </c>
      <c r="H12" s="39">
        <v>0</v>
      </c>
      <c r="I12" s="39"/>
    </row>
    <row r="13" spans="1:9" ht="27" customHeight="1">
      <c r="A13" s="41"/>
      <c r="B13" s="42"/>
      <c r="C13" s="42"/>
      <c r="E13" s="42"/>
      <c r="F13" s="42"/>
      <c r="G13" s="42"/>
      <c r="H13" s="42"/>
      <c r="I13" s="44"/>
    </row>
  </sheetData>
  <sheetProtection/>
  <mergeCells count="1">
    <mergeCell ref="A2:I2"/>
  </mergeCells>
  <printOptions horizontalCentered="1"/>
  <pageMargins left="0.39305555555555555" right="0.39305555555555555" top="0.6298611111111111" bottom="0.7868055555555555" header="0.5118055555555555" footer="0.5118055555555555"/>
  <pageSetup errors="blank" firstPageNumber="58" useFirstPageNumber="1" fitToHeight="1" fitToWidth="1" horizontalDpi="600" verticalDpi="600" orientation="landscape" pageOrder="overThenDown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="120" zoomScaleNormal="120" zoomScaleSheetLayoutView="100" workbookViewId="0" topLeftCell="A1">
      <selection activeCell="A2" sqref="A2"/>
    </sheetView>
  </sheetViews>
  <sheetFormatPr defaultColWidth="9.00390625" defaultRowHeight="19.5" customHeight="1"/>
  <cols>
    <col min="1" max="1" width="77.50390625" style="211" customWidth="1"/>
    <col min="2" max="16384" width="9.00390625" style="211" customWidth="1"/>
  </cols>
  <sheetData>
    <row r="1" ht="48.75" customHeight="1">
      <c r="A1" s="212" t="s">
        <v>4</v>
      </c>
    </row>
    <row r="2" ht="19.5" customHeight="1">
      <c r="A2" s="213" t="s">
        <v>5</v>
      </c>
    </row>
    <row r="3" ht="19.5" customHeight="1">
      <c r="A3" s="213" t="s">
        <v>6</v>
      </c>
    </row>
    <row r="4" ht="19.5" customHeight="1">
      <c r="A4" s="213" t="s">
        <v>7</v>
      </c>
    </row>
    <row r="5" ht="19.5" customHeight="1">
      <c r="A5" s="213" t="s">
        <v>8</v>
      </c>
    </row>
    <row r="6" ht="19.5" customHeight="1">
      <c r="A6" s="213" t="s">
        <v>9</v>
      </c>
    </row>
    <row r="7" ht="19.5" customHeight="1">
      <c r="A7" s="213" t="s">
        <v>10</v>
      </c>
    </row>
    <row r="8" ht="19.5" customHeight="1">
      <c r="A8" s="213" t="s">
        <v>11</v>
      </c>
    </row>
    <row r="9" ht="19.5" customHeight="1">
      <c r="A9" s="213" t="s">
        <v>12</v>
      </c>
    </row>
    <row r="10" ht="19.5" customHeight="1">
      <c r="A10" s="213" t="s">
        <v>13</v>
      </c>
    </row>
    <row r="11" ht="19.5" customHeight="1">
      <c r="A11" s="213" t="s">
        <v>14</v>
      </c>
    </row>
    <row r="12" ht="19.5" customHeight="1">
      <c r="A12" s="213" t="s">
        <v>15</v>
      </c>
    </row>
    <row r="13" ht="19.5" customHeight="1">
      <c r="A13" s="213" t="s">
        <v>16</v>
      </c>
    </row>
    <row r="14" ht="19.5" customHeight="1">
      <c r="A14" s="214" t="s">
        <v>17</v>
      </c>
    </row>
    <row r="15" ht="19.5" customHeight="1">
      <c r="A15" s="214" t="s">
        <v>18</v>
      </c>
    </row>
    <row r="16" ht="19.5" customHeight="1">
      <c r="A16" s="215" t="s">
        <v>19</v>
      </c>
    </row>
    <row r="17" ht="19.5" customHeight="1">
      <c r="A17" s="215" t="s">
        <v>20</v>
      </c>
    </row>
    <row r="18" ht="19.5" customHeight="1">
      <c r="A18" s="215" t="s">
        <v>21</v>
      </c>
    </row>
    <row r="19" ht="19.5" customHeight="1">
      <c r="A19" s="215" t="s">
        <v>22</v>
      </c>
    </row>
    <row r="20" ht="19.5" customHeight="1">
      <c r="A20" s="215" t="s">
        <v>23</v>
      </c>
    </row>
  </sheetData>
  <sheetProtection/>
  <printOptions/>
  <pageMargins left="0.9" right="0.55" top="1.2201388888888889" bottom="0.7900000000000001" header="0.51" footer="0.55"/>
  <pageSetup horizontalDpi="600" verticalDpi="600" orientation="portrait" paperSize="9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C7" sqref="C7"/>
    </sheetView>
  </sheetViews>
  <sheetFormatPr defaultColWidth="9.00390625" defaultRowHeight="57" customHeight="1"/>
  <cols>
    <col min="1" max="2" width="17.625" style="0" customWidth="1"/>
    <col min="3" max="3" width="12.25390625" style="0" customWidth="1"/>
    <col min="4" max="5" width="15.50390625" style="0" customWidth="1"/>
    <col min="6" max="6" width="11.25390625" style="0" customWidth="1"/>
  </cols>
  <sheetData>
    <row r="1" ht="22.5" customHeight="1">
      <c r="A1" s="25" t="s">
        <v>1460</v>
      </c>
    </row>
    <row r="2" spans="1:6" ht="57" customHeight="1">
      <c r="A2" s="26" t="s">
        <v>1461</v>
      </c>
      <c r="B2" s="26"/>
      <c r="C2" s="26"/>
      <c r="D2" s="26"/>
      <c r="E2" s="26"/>
      <c r="F2" s="26"/>
    </row>
    <row r="3" spans="5:6" ht="21" customHeight="1">
      <c r="E3" s="27" t="s">
        <v>26</v>
      </c>
      <c r="F3" s="27"/>
    </row>
    <row r="4" spans="1:6" s="24" customFormat="1" ht="57" customHeight="1">
      <c r="A4" s="28" t="s">
        <v>1462</v>
      </c>
      <c r="B4" s="28" t="s">
        <v>1463</v>
      </c>
      <c r="C4" s="28" t="s">
        <v>1464</v>
      </c>
      <c r="D4" s="28"/>
      <c r="E4" s="28"/>
      <c r="F4" s="28" t="s">
        <v>1465</v>
      </c>
    </row>
    <row r="5" spans="1:6" s="24" customFormat="1" ht="57" customHeight="1">
      <c r="A5" s="28"/>
      <c r="B5" s="28"/>
      <c r="C5" s="28" t="s">
        <v>1466</v>
      </c>
      <c r="D5" s="28" t="s">
        <v>1467</v>
      </c>
      <c r="E5" s="28" t="s">
        <v>1468</v>
      </c>
      <c r="F5" s="28"/>
    </row>
    <row r="6" spans="1:6" s="24" customFormat="1" ht="57" customHeight="1">
      <c r="A6" s="29">
        <f>C6+F6</f>
        <v>284.5</v>
      </c>
      <c r="B6" s="29">
        <v>0</v>
      </c>
      <c r="C6" s="29">
        <f>D6+E6</f>
        <v>227</v>
      </c>
      <c r="D6" s="29">
        <v>37</v>
      </c>
      <c r="E6" s="29">
        <v>190</v>
      </c>
      <c r="F6" s="29">
        <v>57.5</v>
      </c>
    </row>
  </sheetData>
  <sheetProtection/>
  <mergeCells count="6">
    <mergeCell ref="A2:F2"/>
    <mergeCell ref="E3:F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orientation="portrait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11.625" style="5" customWidth="1"/>
    <col min="2" max="4" width="12.75390625" style="6" customWidth="1"/>
    <col min="5" max="7" width="12.75390625" style="7" customWidth="1"/>
    <col min="8" max="16384" width="9.00390625" style="1" customWidth="1"/>
  </cols>
  <sheetData>
    <row r="1" spans="1:7" s="1" customFormat="1" ht="31.5" customHeight="1">
      <c r="A1" s="8" t="s">
        <v>1469</v>
      </c>
      <c r="B1" s="9"/>
      <c r="C1" s="9"/>
      <c r="D1" s="9"/>
      <c r="E1" s="10"/>
      <c r="F1" s="10"/>
      <c r="G1" s="10"/>
    </row>
    <row r="2" spans="1:7" s="1" customFormat="1" ht="27">
      <c r="A2" s="11" t="s">
        <v>1470</v>
      </c>
      <c r="B2" s="11"/>
      <c r="C2" s="11"/>
      <c r="D2" s="11"/>
      <c r="E2" s="11"/>
      <c r="F2" s="11"/>
      <c r="G2" s="11"/>
    </row>
    <row r="3" spans="1:7" s="1" customFormat="1" ht="30" customHeight="1">
      <c r="A3" s="12" t="s">
        <v>26</v>
      </c>
      <c r="B3" s="12"/>
      <c r="C3" s="12"/>
      <c r="D3" s="12"/>
      <c r="E3" s="12"/>
      <c r="F3" s="12"/>
      <c r="G3" s="12"/>
    </row>
    <row r="4" spans="1:7" s="2" customFormat="1" ht="24" customHeight="1">
      <c r="A4" s="13" t="s">
        <v>1471</v>
      </c>
      <c r="B4" s="14" t="s">
        <v>1472</v>
      </c>
      <c r="C4" s="15"/>
      <c r="D4" s="15"/>
      <c r="E4" s="15"/>
      <c r="F4" s="15"/>
      <c r="G4" s="16"/>
    </row>
    <row r="5" spans="1:7" s="3" customFormat="1" ht="24" customHeight="1">
      <c r="A5" s="13"/>
      <c r="B5" s="17"/>
      <c r="C5" s="18"/>
      <c r="D5" s="18"/>
      <c r="E5" s="18"/>
      <c r="F5" s="18"/>
      <c r="G5" s="19"/>
    </row>
    <row r="6" spans="1:7" s="3" customFormat="1" ht="39.75" customHeight="1">
      <c r="A6" s="20"/>
      <c r="B6" s="21" t="s">
        <v>1473</v>
      </c>
      <c r="C6" s="21"/>
      <c r="D6" s="21"/>
      <c r="E6" s="22" t="s">
        <v>1474</v>
      </c>
      <c r="F6" s="22"/>
      <c r="G6" s="22"/>
    </row>
    <row r="7" spans="1:7" s="3" customFormat="1" ht="39.75" customHeight="1">
      <c r="A7" s="20"/>
      <c r="B7" s="21" t="s">
        <v>1149</v>
      </c>
      <c r="C7" s="21" t="s">
        <v>1475</v>
      </c>
      <c r="D7" s="21" t="s">
        <v>1476</v>
      </c>
      <c r="E7" s="22" t="s">
        <v>1149</v>
      </c>
      <c r="F7" s="22" t="s">
        <v>1475</v>
      </c>
      <c r="G7" s="22" t="s">
        <v>1476</v>
      </c>
    </row>
    <row r="8" spans="1:7" s="4" customFormat="1" ht="39.75" customHeight="1">
      <c r="A8" s="23" t="s">
        <v>1477</v>
      </c>
      <c r="B8" s="23">
        <v>4067</v>
      </c>
      <c r="C8" s="23">
        <v>4067</v>
      </c>
      <c r="D8" s="23">
        <v>0</v>
      </c>
      <c r="E8" s="23">
        <f>F8+G8</f>
        <v>3600</v>
      </c>
      <c r="F8" s="23">
        <v>2748</v>
      </c>
      <c r="G8" s="23">
        <v>852</v>
      </c>
    </row>
    <row r="9" spans="1:7" ht="14.25">
      <c r="A9"/>
      <c r="B9"/>
      <c r="C9"/>
      <c r="D9"/>
      <c r="E9"/>
      <c r="F9"/>
      <c r="G9"/>
    </row>
  </sheetData>
  <sheetProtection/>
  <mergeCells count="6">
    <mergeCell ref="A2:G2"/>
    <mergeCell ref="A3:G3"/>
    <mergeCell ref="B6:D6"/>
    <mergeCell ref="E6:G6"/>
    <mergeCell ref="A4:A5"/>
    <mergeCell ref="B4:G5"/>
  </mergeCells>
  <printOptions/>
  <pageMargins left="0.75" right="0.75" top="1" bottom="1" header="0.5" footer="0.5"/>
  <pageSetup fitToHeight="1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defaultGridColor="0" colorId="8" workbookViewId="0" topLeftCell="A1">
      <pane ySplit="4" topLeftCell="A26" activePane="bottomLeft" state="frozen"/>
      <selection pane="bottomLeft" activeCell="H12" sqref="H12"/>
    </sheetView>
  </sheetViews>
  <sheetFormatPr defaultColWidth="9.00390625" defaultRowHeight="14.25"/>
  <cols>
    <col min="1" max="1" width="31.625" style="173" customWidth="1"/>
    <col min="2" max="2" width="10.75390625" style="173" customWidth="1"/>
    <col min="3" max="3" width="10.375" style="173" customWidth="1"/>
    <col min="4" max="4" width="9.50390625" style="174" customWidth="1"/>
    <col min="5" max="5" width="12.125" style="175" customWidth="1"/>
    <col min="6" max="6" width="11.50390625" style="173" customWidth="1"/>
    <col min="7" max="16384" width="9.00390625" style="173" customWidth="1"/>
  </cols>
  <sheetData>
    <row r="1" spans="1:5" s="119" customFormat="1" ht="13.5">
      <c r="A1" s="124" t="s">
        <v>24</v>
      </c>
      <c r="B1" s="154"/>
      <c r="C1" s="154"/>
      <c r="D1" s="176"/>
      <c r="E1" s="177"/>
    </row>
    <row r="2" spans="1:5" s="173" customFormat="1" ht="25.5" customHeight="1">
      <c r="A2" s="178" t="s">
        <v>25</v>
      </c>
      <c r="B2" s="178"/>
      <c r="C2" s="178"/>
      <c r="D2" s="179"/>
      <c r="E2" s="180"/>
    </row>
    <row r="3" spans="1:5" s="120" customFormat="1" ht="18" customHeight="1">
      <c r="A3" s="181"/>
      <c r="B3" s="181"/>
      <c r="C3" s="182"/>
      <c r="D3" s="183"/>
      <c r="E3" s="184" t="s">
        <v>26</v>
      </c>
    </row>
    <row r="4" spans="1:5" s="120" customFormat="1" ht="63.75" customHeight="1">
      <c r="A4" s="185" t="s">
        <v>27</v>
      </c>
      <c r="B4" s="186" t="s">
        <v>28</v>
      </c>
      <c r="C4" s="164" t="s">
        <v>29</v>
      </c>
      <c r="D4" s="187" t="s">
        <v>30</v>
      </c>
      <c r="E4" s="188" t="s">
        <v>31</v>
      </c>
    </row>
    <row r="5" spans="1:5" s="121" customFormat="1" ht="28.5" customHeight="1">
      <c r="A5" s="165" t="s">
        <v>32</v>
      </c>
      <c r="B5" s="189">
        <f>SUM(B6:B22)-B7</f>
        <v>20700</v>
      </c>
      <c r="C5" s="190">
        <v>24004</v>
      </c>
      <c r="D5" s="190">
        <f aca="true" t="shared" si="0" ref="D5:D18">C5-B5</f>
        <v>3304</v>
      </c>
      <c r="E5" s="191">
        <f aca="true" t="shared" si="1" ref="E5:E18">D5/B5</f>
        <v>0.15961352657004832</v>
      </c>
    </row>
    <row r="6" spans="1:5" s="121" customFormat="1" ht="17.25" customHeight="1">
      <c r="A6" s="192" t="s">
        <v>33</v>
      </c>
      <c r="B6" s="193">
        <v>7597</v>
      </c>
      <c r="C6" s="194">
        <v>8870</v>
      </c>
      <c r="D6" s="195">
        <f t="shared" si="0"/>
        <v>1273</v>
      </c>
      <c r="E6" s="196">
        <f t="shared" si="1"/>
        <v>0.16756614453073582</v>
      </c>
    </row>
    <row r="7" spans="1:5" s="121" customFormat="1" ht="17.25" customHeight="1">
      <c r="A7" s="192" t="s">
        <v>34</v>
      </c>
      <c r="B7" s="193"/>
      <c r="C7" s="194">
        <v>0</v>
      </c>
      <c r="D7" s="195"/>
      <c r="E7" s="196"/>
    </row>
    <row r="8" spans="1:5" s="121" customFormat="1" ht="17.25" customHeight="1">
      <c r="A8" s="197" t="s">
        <v>35</v>
      </c>
      <c r="B8" s="193">
        <v>52</v>
      </c>
      <c r="C8" s="194"/>
      <c r="D8" s="195">
        <f t="shared" si="0"/>
        <v>-52</v>
      </c>
      <c r="E8" s="196">
        <f t="shared" si="1"/>
        <v>-1</v>
      </c>
    </row>
    <row r="9" spans="1:5" s="121" customFormat="1" ht="17.25" customHeight="1">
      <c r="A9" s="197" t="s">
        <v>36</v>
      </c>
      <c r="B9" s="193">
        <v>1430</v>
      </c>
      <c r="C9" s="194">
        <v>1658</v>
      </c>
      <c r="D9" s="195">
        <f t="shared" si="0"/>
        <v>228</v>
      </c>
      <c r="E9" s="196">
        <f t="shared" si="1"/>
        <v>0.15944055944055943</v>
      </c>
    </row>
    <row r="10" spans="1:8" s="121" customFormat="1" ht="15.75" customHeight="1">
      <c r="A10" s="197" t="s">
        <v>37</v>
      </c>
      <c r="B10" s="193">
        <v>927</v>
      </c>
      <c r="C10" s="194">
        <v>1075</v>
      </c>
      <c r="D10" s="195">
        <f t="shared" si="0"/>
        <v>148</v>
      </c>
      <c r="E10" s="196">
        <f t="shared" si="1"/>
        <v>0.15965480043149946</v>
      </c>
      <c r="H10" s="198"/>
    </row>
    <row r="11" spans="1:5" s="121" customFormat="1" ht="17.25" customHeight="1">
      <c r="A11" s="197" t="s">
        <v>38</v>
      </c>
      <c r="B11" s="193">
        <v>125</v>
      </c>
      <c r="C11" s="194">
        <v>145</v>
      </c>
      <c r="D11" s="195">
        <f t="shared" si="0"/>
        <v>20</v>
      </c>
      <c r="E11" s="196">
        <f t="shared" si="1"/>
        <v>0.16</v>
      </c>
    </row>
    <row r="12" spans="1:5" s="121" customFormat="1" ht="17.25" customHeight="1">
      <c r="A12" s="197" t="s">
        <v>39</v>
      </c>
      <c r="B12" s="193">
        <v>543</v>
      </c>
      <c r="C12" s="194">
        <v>630</v>
      </c>
      <c r="D12" s="195">
        <f t="shared" si="0"/>
        <v>87</v>
      </c>
      <c r="E12" s="196">
        <f t="shared" si="1"/>
        <v>0.16022099447513813</v>
      </c>
    </row>
    <row r="13" spans="1:5" s="121" customFormat="1" ht="17.25" customHeight="1">
      <c r="A13" s="197" t="s">
        <v>40</v>
      </c>
      <c r="B13" s="193">
        <v>1161</v>
      </c>
      <c r="C13" s="194">
        <v>1346</v>
      </c>
      <c r="D13" s="195">
        <f t="shared" si="0"/>
        <v>185</v>
      </c>
      <c r="E13" s="196">
        <f t="shared" si="1"/>
        <v>0.15934539190353145</v>
      </c>
    </row>
    <row r="14" spans="1:5" s="121" customFormat="1" ht="17.25" customHeight="1">
      <c r="A14" s="197" t="s">
        <v>41</v>
      </c>
      <c r="B14" s="193">
        <v>503</v>
      </c>
      <c r="C14" s="194">
        <v>583</v>
      </c>
      <c r="D14" s="195">
        <f t="shared" si="0"/>
        <v>80</v>
      </c>
      <c r="E14" s="196">
        <f t="shared" si="1"/>
        <v>0.15904572564612326</v>
      </c>
    </row>
    <row r="15" spans="1:5" s="121" customFormat="1" ht="17.25" customHeight="1">
      <c r="A15" s="197" t="s">
        <v>42</v>
      </c>
      <c r="B15" s="193">
        <v>707</v>
      </c>
      <c r="C15" s="194">
        <v>820</v>
      </c>
      <c r="D15" s="195">
        <f t="shared" si="0"/>
        <v>113</v>
      </c>
      <c r="E15" s="196">
        <f t="shared" si="1"/>
        <v>0.15983026874115983</v>
      </c>
    </row>
    <row r="16" spans="1:5" s="121" customFormat="1" ht="17.25" customHeight="1">
      <c r="A16" s="197" t="s">
        <v>43</v>
      </c>
      <c r="B16" s="193">
        <v>2272</v>
      </c>
      <c r="C16" s="194">
        <v>2635</v>
      </c>
      <c r="D16" s="195">
        <f t="shared" si="0"/>
        <v>363</v>
      </c>
      <c r="E16" s="196">
        <f t="shared" si="1"/>
        <v>0.15977112676056338</v>
      </c>
    </row>
    <row r="17" spans="1:5" s="121" customFormat="1" ht="17.25" customHeight="1">
      <c r="A17" s="197" t="s">
        <v>44</v>
      </c>
      <c r="B17" s="193">
        <v>1292</v>
      </c>
      <c r="C17" s="194">
        <v>1498</v>
      </c>
      <c r="D17" s="195">
        <f t="shared" si="0"/>
        <v>206</v>
      </c>
      <c r="E17" s="196">
        <f t="shared" si="1"/>
        <v>0.15944272445820434</v>
      </c>
    </row>
    <row r="18" spans="1:5" s="121" customFormat="1" ht="17.25" customHeight="1">
      <c r="A18" s="197" t="s">
        <v>45</v>
      </c>
      <c r="B18" s="193">
        <v>4091</v>
      </c>
      <c r="C18" s="194">
        <v>4744</v>
      </c>
      <c r="D18" s="195">
        <f t="shared" si="0"/>
        <v>653</v>
      </c>
      <c r="E18" s="196">
        <f t="shared" si="1"/>
        <v>0.15961867514055242</v>
      </c>
    </row>
    <row r="19" spans="1:5" s="121" customFormat="1" ht="17.25" customHeight="1">
      <c r="A19" s="197" t="s">
        <v>46</v>
      </c>
      <c r="B19" s="199"/>
      <c r="C19" s="200"/>
      <c r="D19" s="195"/>
      <c r="E19" s="196"/>
    </row>
    <row r="20" spans="1:5" s="121" customFormat="1" ht="17.25" customHeight="1">
      <c r="A20" s="197" t="s">
        <v>47</v>
      </c>
      <c r="B20" s="199"/>
      <c r="C20" s="201"/>
      <c r="D20" s="195"/>
      <c r="E20" s="196"/>
    </row>
    <row r="21" spans="1:5" s="121" customFormat="1" ht="17.25" customHeight="1">
      <c r="A21" s="197" t="s">
        <v>48</v>
      </c>
      <c r="B21" s="202"/>
      <c r="C21" s="201"/>
      <c r="D21" s="195"/>
      <c r="E21" s="196"/>
    </row>
    <row r="22" spans="1:5" s="121" customFormat="1" ht="17.25" customHeight="1">
      <c r="A22" s="197" t="s">
        <v>49</v>
      </c>
      <c r="B22" s="199"/>
      <c r="C22" s="201"/>
      <c r="D22" s="195"/>
      <c r="E22" s="196"/>
    </row>
    <row r="23" spans="1:5" s="121" customFormat="1" ht="17.25" customHeight="1">
      <c r="A23" s="203" t="s">
        <v>50</v>
      </c>
      <c r="B23" s="189">
        <f>SUM(B24:B31)</f>
        <v>8256</v>
      </c>
      <c r="C23" s="189">
        <f>SUM(C24:C31)</f>
        <v>9576</v>
      </c>
      <c r="D23" s="204">
        <f aca="true" t="shared" si="2" ref="D23:D28">C23-B23</f>
        <v>1320</v>
      </c>
      <c r="E23" s="191">
        <f aca="true" t="shared" si="3" ref="E23:E28">D23/B23</f>
        <v>0.15988372093023256</v>
      </c>
    </row>
    <row r="24" spans="1:5" s="121" customFormat="1" ht="17.25" customHeight="1">
      <c r="A24" s="197" t="s">
        <v>51</v>
      </c>
      <c r="B24" s="193">
        <v>756</v>
      </c>
      <c r="C24" s="201">
        <v>877</v>
      </c>
      <c r="D24" s="195">
        <f t="shared" si="2"/>
        <v>121</v>
      </c>
      <c r="E24" s="196">
        <f t="shared" si="3"/>
        <v>0.16005291005291006</v>
      </c>
    </row>
    <row r="25" spans="1:5" s="121" customFormat="1" ht="17.25" customHeight="1">
      <c r="A25" s="197" t="s">
        <v>52</v>
      </c>
      <c r="B25" s="193">
        <v>431</v>
      </c>
      <c r="C25" s="201">
        <v>500</v>
      </c>
      <c r="D25" s="195">
        <f t="shared" si="2"/>
        <v>69</v>
      </c>
      <c r="E25" s="196">
        <f t="shared" si="3"/>
        <v>0.16009280742459397</v>
      </c>
    </row>
    <row r="26" spans="1:5" s="121" customFormat="1" ht="17.25" customHeight="1">
      <c r="A26" s="197" t="s">
        <v>53</v>
      </c>
      <c r="B26" s="193">
        <v>2223</v>
      </c>
      <c r="C26" s="201">
        <v>2578</v>
      </c>
      <c r="D26" s="195">
        <f t="shared" si="2"/>
        <v>355</v>
      </c>
      <c r="E26" s="196">
        <f t="shared" si="3"/>
        <v>0.15969410706252812</v>
      </c>
    </row>
    <row r="27" spans="1:5" s="121" customFormat="1" ht="17.25" customHeight="1">
      <c r="A27" s="197" t="s">
        <v>54</v>
      </c>
      <c r="B27" s="193">
        <v>424</v>
      </c>
      <c r="C27" s="201">
        <v>492</v>
      </c>
      <c r="D27" s="195">
        <f t="shared" si="2"/>
        <v>68</v>
      </c>
      <c r="E27" s="196">
        <f t="shared" si="3"/>
        <v>0.16037735849056603</v>
      </c>
    </row>
    <row r="28" spans="1:5" s="121" customFormat="1" ht="17.25" customHeight="1">
      <c r="A28" s="197" t="s">
        <v>55</v>
      </c>
      <c r="B28" s="193">
        <v>229</v>
      </c>
      <c r="C28" s="201">
        <v>266</v>
      </c>
      <c r="D28" s="195">
        <f t="shared" si="2"/>
        <v>37</v>
      </c>
      <c r="E28" s="196">
        <f t="shared" si="3"/>
        <v>0.1615720524017467</v>
      </c>
    </row>
    <row r="29" spans="1:5" s="121" customFormat="1" ht="17.25" customHeight="1">
      <c r="A29" s="197" t="s">
        <v>56</v>
      </c>
      <c r="B29" s="193"/>
      <c r="C29" s="201"/>
      <c r="D29" s="195"/>
      <c r="E29" s="196"/>
    </row>
    <row r="30" spans="1:5" s="121" customFormat="1" ht="17.25" customHeight="1">
      <c r="A30" s="205" t="s">
        <v>57</v>
      </c>
      <c r="B30" s="199"/>
      <c r="C30" s="201"/>
      <c r="D30" s="195"/>
      <c r="E30" s="196"/>
    </row>
    <row r="31" spans="1:5" s="121" customFormat="1" ht="17.25" customHeight="1">
      <c r="A31" s="197" t="s">
        <v>58</v>
      </c>
      <c r="B31" s="199">
        <v>4193</v>
      </c>
      <c r="C31" s="201">
        <v>4863</v>
      </c>
      <c r="D31" s="195">
        <f aca="true" t="shared" si="4" ref="D31:D38">C31-B31</f>
        <v>670</v>
      </c>
      <c r="E31" s="196">
        <f aca="true" t="shared" si="5" ref="E31:E38">D31/B31</f>
        <v>0.15979012640114476</v>
      </c>
    </row>
    <row r="32" spans="1:5" s="121" customFormat="1" ht="17.25" customHeight="1">
      <c r="A32" s="206" t="s">
        <v>59</v>
      </c>
      <c r="B32" s="189">
        <f>B5+B23</f>
        <v>28956</v>
      </c>
      <c r="C32" s="189">
        <f>C5+C23</f>
        <v>33580</v>
      </c>
      <c r="D32" s="204">
        <f t="shared" si="4"/>
        <v>4624</v>
      </c>
      <c r="E32" s="191">
        <f t="shared" si="5"/>
        <v>0.15969056499516507</v>
      </c>
    </row>
    <row r="33" spans="1:5" s="121" customFormat="1" ht="17.25" customHeight="1">
      <c r="A33" s="206" t="s">
        <v>60</v>
      </c>
      <c r="B33" s="189">
        <f>SUM(B34:B40)</f>
        <v>3904</v>
      </c>
      <c r="C33" s="189">
        <f>SUM(C34:C40)</f>
        <v>4528</v>
      </c>
      <c r="D33" s="204">
        <f t="shared" si="4"/>
        <v>624</v>
      </c>
      <c r="E33" s="191">
        <f t="shared" si="5"/>
        <v>0.1598360655737705</v>
      </c>
    </row>
    <row r="34" spans="1:5" s="121" customFormat="1" ht="17.25" customHeight="1">
      <c r="A34" s="207" t="s">
        <v>61</v>
      </c>
      <c r="B34" s="194">
        <v>2549</v>
      </c>
      <c r="C34" s="194">
        <v>2957</v>
      </c>
      <c r="D34" s="195">
        <f t="shared" si="4"/>
        <v>408</v>
      </c>
      <c r="E34" s="196">
        <f t="shared" si="5"/>
        <v>0.1600627697136132</v>
      </c>
    </row>
    <row r="35" spans="1:5" s="121" customFormat="1" ht="17.25" customHeight="1">
      <c r="A35" s="207" t="s">
        <v>62</v>
      </c>
      <c r="B35" s="194">
        <v>613</v>
      </c>
      <c r="C35" s="199">
        <v>711</v>
      </c>
      <c r="D35" s="195">
        <f t="shared" si="4"/>
        <v>98</v>
      </c>
      <c r="E35" s="196">
        <f t="shared" si="5"/>
        <v>0.1598694942903752</v>
      </c>
    </row>
    <row r="36" spans="1:5" s="121" customFormat="1" ht="17.25" customHeight="1">
      <c r="A36" s="207" t="s">
        <v>63</v>
      </c>
      <c r="B36" s="194">
        <v>397</v>
      </c>
      <c r="C36" s="199">
        <v>461</v>
      </c>
      <c r="D36" s="195">
        <f t="shared" si="4"/>
        <v>64</v>
      </c>
      <c r="E36" s="196">
        <f t="shared" si="5"/>
        <v>0.16120906801007556</v>
      </c>
    </row>
    <row r="37" spans="1:5" s="121" customFormat="1" ht="17.25" customHeight="1">
      <c r="A37" s="207" t="s">
        <v>64</v>
      </c>
      <c r="B37" s="194">
        <v>42</v>
      </c>
      <c r="C37" s="199">
        <v>48</v>
      </c>
      <c r="D37" s="195">
        <f t="shared" si="4"/>
        <v>6</v>
      </c>
      <c r="E37" s="196">
        <f t="shared" si="5"/>
        <v>0.14285714285714285</v>
      </c>
    </row>
    <row r="38" spans="1:5" s="121" customFormat="1" ht="17.25" customHeight="1">
      <c r="A38" s="207" t="s">
        <v>65</v>
      </c>
      <c r="B38" s="194">
        <v>303</v>
      </c>
      <c r="C38" s="199">
        <v>351</v>
      </c>
      <c r="D38" s="195">
        <f t="shared" si="4"/>
        <v>48</v>
      </c>
      <c r="E38" s="196">
        <f t="shared" si="5"/>
        <v>0.15841584158415842</v>
      </c>
    </row>
    <row r="39" spans="1:5" s="121" customFormat="1" ht="17.25" customHeight="1">
      <c r="A39" s="207" t="s">
        <v>66</v>
      </c>
      <c r="B39" s="194"/>
      <c r="C39" s="199"/>
      <c r="D39" s="195"/>
      <c r="E39" s="196"/>
    </row>
    <row r="40" spans="1:5" s="121" customFormat="1" ht="17.25" customHeight="1">
      <c r="A40" s="207" t="s">
        <v>67</v>
      </c>
      <c r="B40" s="199"/>
      <c r="C40" s="199"/>
      <c r="D40" s="195"/>
      <c r="E40" s="196"/>
    </row>
    <row r="41" spans="1:5" s="121" customFormat="1" ht="17.25" customHeight="1">
      <c r="A41" s="206" t="s">
        <v>68</v>
      </c>
      <c r="B41" s="189">
        <f>SUM(B42:B46)</f>
        <v>15248</v>
      </c>
      <c r="C41" s="189">
        <f>SUM(C42:C46)</f>
        <v>17684</v>
      </c>
      <c r="D41" s="204">
        <f aca="true" t="shared" si="6" ref="D41:D45">C41-B41</f>
        <v>2436</v>
      </c>
      <c r="E41" s="191">
        <f aca="true" t="shared" si="7" ref="E41:E45">D41/B41</f>
        <v>0.15975865687303253</v>
      </c>
    </row>
    <row r="42" spans="1:5" s="121" customFormat="1" ht="17.25" customHeight="1">
      <c r="A42" s="207" t="s">
        <v>69</v>
      </c>
      <c r="B42" s="199">
        <v>10198</v>
      </c>
      <c r="C42" s="199">
        <v>11827</v>
      </c>
      <c r="D42" s="195">
        <f t="shared" si="6"/>
        <v>1629</v>
      </c>
      <c r="E42" s="196">
        <f t="shared" si="7"/>
        <v>0.15973720337321043</v>
      </c>
    </row>
    <row r="43" spans="1:5" s="121" customFormat="1" ht="17.25" customHeight="1">
      <c r="A43" s="207" t="s">
        <v>70</v>
      </c>
      <c r="B43" s="199"/>
      <c r="C43" s="199"/>
      <c r="D43" s="195"/>
      <c r="E43" s="196"/>
    </row>
    <row r="44" spans="1:5" s="121" customFormat="1" ht="17.25" customHeight="1">
      <c r="A44" s="208" t="s">
        <v>71</v>
      </c>
      <c r="B44" s="194">
        <v>3064</v>
      </c>
      <c r="C44" s="199">
        <v>3553</v>
      </c>
      <c r="D44" s="195">
        <f t="shared" si="6"/>
        <v>489</v>
      </c>
      <c r="E44" s="196">
        <f t="shared" si="7"/>
        <v>0.1595953002610966</v>
      </c>
    </row>
    <row r="45" spans="1:5" s="121" customFormat="1" ht="17.25" customHeight="1">
      <c r="A45" s="208" t="s">
        <v>72</v>
      </c>
      <c r="B45" s="194">
        <v>1986</v>
      </c>
      <c r="C45" s="199">
        <v>2304</v>
      </c>
      <c r="D45" s="195">
        <f t="shared" si="6"/>
        <v>318</v>
      </c>
      <c r="E45" s="196">
        <f t="shared" si="7"/>
        <v>0.16012084592145015</v>
      </c>
    </row>
    <row r="46" spans="1:5" s="121" customFormat="1" ht="17.25" customHeight="1">
      <c r="A46" s="209" t="s">
        <v>73</v>
      </c>
      <c r="B46" s="199"/>
      <c r="C46" s="199"/>
      <c r="D46" s="195"/>
      <c r="E46" s="196"/>
    </row>
    <row r="47" spans="1:5" s="121" customFormat="1" ht="17.25" customHeight="1">
      <c r="A47" s="210" t="s">
        <v>74</v>
      </c>
      <c r="B47" s="189">
        <f>B32+B33+B41</f>
        <v>48108</v>
      </c>
      <c r="C47" s="189">
        <f>C32+C33+C41</f>
        <v>55792</v>
      </c>
      <c r="D47" s="204">
        <f>C47-B47</f>
        <v>7684</v>
      </c>
      <c r="E47" s="191">
        <f>D47/B47</f>
        <v>0.15972395443585266</v>
      </c>
    </row>
  </sheetData>
  <sheetProtection/>
  <mergeCells count="1">
    <mergeCell ref="A2:E2"/>
  </mergeCells>
  <printOptions/>
  <pageMargins left="0.9402777777777778" right="0.35" top="0.7083333333333334" bottom="0.8305555555555556" header="0.38958333333333334" footer="0.5902777777777778"/>
  <pageSetup firstPageNumber="2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O29"/>
  <sheetViews>
    <sheetView workbookViewId="0" topLeftCell="A1">
      <pane ySplit="4" topLeftCell="A17" activePane="bottomLeft" state="frozen"/>
      <selection pane="bottomLeft" activeCell="G4" sqref="G4"/>
    </sheetView>
  </sheetViews>
  <sheetFormatPr defaultColWidth="9.00390625" defaultRowHeight="14.25"/>
  <cols>
    <col min="1" max="1" width="27.875" style="120" customWidth="1"/>
    <col min="2" max="2" width="12.375" style="120" customWidth="1"/>
    <col min="3" max="3" width="11.875" style="120" customWidth="1"/>
    <col min="4" max="4" width="11.25390625" style="120" customWidth="1"/>
    <col min="5" max="5" width="11.125" style="120" customWidth="1"/>
    <col min="6" max="16384" width="9.00390625" style="120" customWidth="1"/>
  </cols>
  <sheetData>
    <row r="1" spans="1:5" s="119" customFormat="1" ht="18" customHeight="1">
      <c r="A1" s="124" t="s">
        <v>75</v>
      </c>
      <c r="B1" s="154"/>
      <c r="C1" s="154"/>
      <c r="D1" s="155"/>
      <c r="E1" s="154"/>
    </row>
    <row r="2" spans="1:223" s="120" customFormat="1" ht="27.75" customHeight="1">
      <c r="A2" s="156" t="s">
        <v>76</v>
      </c>
      <c r="B2" s="157"/>
      <c r="C2" s="157"/>
      <c r="D2" s="157"/>
      <c r="E2" s="157"/>
      <c r="F2" s="158"/>
      <c r="G2" s="159"/>
      <c r="H2" s="159"/>
      <c r="I2" s="159"/>
      <c r="J2" s="158"/>
      <c r="K2" s="159"/>
      <c r="L2" s="159"/>
      <c r="M2" s="159"/>
      <c r="N2" s="159"/>
      <c r="O2" s="159"/>
      <c r="P2" s="159"/>
      <c r="Q2" s="158"/>
      <c r="R2" s="159"/>
      <c r="S2" s="159"/>
      <c r="T2" s="159"/>
      <c r="U2" s="159"/>
      <c r="V2" s="159"/>
      <c r="W2" s="159"/>
      <c r="X2" s="158"/>
      <c r="Y2" s="159"/>
      <c r="Z2" s="159"/>
      <c r="AA2" s="159"/>
      <c r="AB2" s="159"/>
      <c r="AC2" s="159"/>
      <c r="AD2" s="159"/>
      <c r="AE2" s="158"/>
      <c r="AF2" s="159"/>
      <c r="AG2" s="159"/>
      <c r="AH2" s="159"/>
      <c r="AI2" s="159"/>
      <c r="AJ2" s="159"/>
      <c r="AK2" s="159"/>
      <c r="AL2" s="158"/>
      <c r="AM2" s="159"/>
      <c r="AN2" s="159"/>
      <c r="AO2" s="159"/>
      <c r="AP2" s="159"/>
      <c r="AQ2" s="159"/>
      <c r="AR2" s="159"/>
      <c r="AS2" s="158"/>
      <c r="AT2" s="159"/>
      <c r="AU2" s="159"/>
      <c r="AV2" s="159"/>
      <c r="AW2" s="159"/>
      <c r="AX2" s="159"/>
      <c r="AY2" s="159"/>
      <c r="AZ2" s="158"/>
      <c r="BA2" s="159"/>
      <c r="BB2" s="159"/>
      <c r="BC2" s="159"/>
      <c r="BD2" s="159"/>
      <c r="BE2" s="159"/>
      <c r="BF2" s="159"/>
      <c r="BG2" s="158"/>
      <c r="BH2" s="159"/>
      <c r="BI2" s="159"/>
      <c r="BJ2" s="159"/>
      <c r="BK2" s="159"/>
      <c r="BL2" s="159"/>
      <c r="BM2" s="159"/>
      <c r="BN2" s="158"/>
      <c r="BO2" s="159"/>
      <c r="BP2" s="159"/>
      <c r="BQ2" s="159"/>
      <c r="BR2" s="159"/>
      <c r="BS2" s="159"/>
      <c r="BT2" s="159"/>
      <c r="BU2" s="158"/>
      <c r="BV2" s="159"/>
      <c r="BW2" s="159"/>
      <c r="BX2" s="159"/>
      <c r="BY2" s="159"/>
      <c r="BZ2" s="159"/>
      <c r="CA2" s="159"/>
      <c r="CB2" s="158"/>
      <c r="CC2" s="159"/>
      <c r="CD2" s="159"/>
      <c r="CE2" s="159"/>
      <c r="CF2" s="159"/>
      <c r="CG2" s="159"/>
      <c r="CH2" s="159"/>
      <c r="CI2" s="158"/>
      <c r="CJ2" s="159"/>
      <c r="CK2" s="159"/>
      <c r="CL2" s="159"/>
      <c r="CM2" s="159"/>
      <c r="CN2" s="159"/>
      <c r="CO2" s="159"/>
      <c r="CP2" s="158"/>
      <c r="CQ2" s="159"/>
      <c r="CR2" s="159"/>
      <c r="CS2" s="159"/>
      <c r="CT2" s="159"/>
      <c r="CU2" s="159"/>
      <c r="CV2" s="159"/>
      <c r="CW2" s="158"/>
      <c r="CX2" s="159"/>
      <c r="CY2" s="159"/>
      <c r="CZ2" s="159"/>
      <c r="DA2" s="159"/>
      <c r="DB2" s="159"/>
      <c r="DC2" s="159"/>
      <c r="DD2" s="158"/>
      <c r="DE2" s="159"/>
      <c r="DF2" s="159"/>
      <c r="DG2" s="159"/>
      <c r="DH2" s="159"/>
      <c r="DI2" s="159"/>
      <c r="DJ2" s="159"/>
      <c r="DK2" s="158"/>
      <c r="DL2" s="159"/>
      <c r="DM2" s="159"/>
      <c r="DN2" s="159"/>
      <c r="DO2" s="159"/>
      <c r="DP2" s="159"/>
      <c r="DQ2" s="159"/>
      <c r="DR2" s="158"/>
      <c r="DS2" s="159"/>
      <c r="DT2" s="159"/>
      <c r="DU2" s="159"/>
      <c r="DV2" s="159"/>
      <c r="DW2" s="159"/>
      <c r="DX2" s="159"/>
      <c r="DY2" s="158"/>
      <c r="DZ2" s="159"/>
      <c r="EA2" s="159"/>
      <c r="EB2" s="159"/>
      <c r="EC2" s="159"/>
      <c r="ED2" s="159"/>
      <c r="EE2" s="159"/>
      <c r="EF2" s="158"/>
      <c r="EG2" s="159"/>
      <c r="EH2" s="159"/>
      <c r="EI2" s="159"/>
      <c r="EJ2" s="159"/>
      <c r="EK2" s="159"/>
      <c r="EL2" s="159"/>
      <c r="EM2" s="158"/>
      <c r="EN2" s="159"/>
      <c r="EO2" s="159"/>
      <c r="EP2" s="159"/>
      <c r="EQ2" s="159"/>
      <c r="ER2" s="159"/>
      <c r="ES2" s="159"/>
      <c r="ET2" s="158"/>
      <c r="EU2" s="159"/>
      <c r="EV2" s="159"/>
      <c r="EW2" s="159"/>
      <c r="EX2" s="159"/>
      <c r="EY2" s="159"/>
      <c r="EZ2" s="159"/>
      <c r="FA2" s="158"/>
      <c r="FB2" s="159"/>
      <c r="FC2" s="159"/>
      <c r="FD2" s="159"/>
      <c r="FE2" s="159"/>
      <c r="FF2" s="159"/>
      <c r="FG2" s="159"/>
      <c r="FH2" s="158"/>
      <c r="FI2" s="159"/>
      <c r="FJ2" s="159"/>
      <c r="FK2" s="159"/>
      <c r="FL2" s="159"/>
      <c r="FM2" s="159"/>
      <c r="FN2" s="159"/>
      <c r="FO2" s="158"/>
      <c r="FP2" s="159"/>
      <c r="FQ2" s="159"/>
      <c r="FR2" s="159"/>
      <c r="FS2" s="159"/>
      <c r="FT2" s="159"/>
      <c r="FU2" s="159"/>
      <c r="FV2" s="158"/>
      <c r="FW2" s="159"/>
      <c r="FX2" s="159"/>
      <c r="FY2" s="159"/>
      <c r="FZ2" s="159"/>
      <c r="GA2" s="159"/>
      <c r="GB2" s="159"/>
      <c r="GC2" s="158"/>
      <c r="GD2" s="159"/>
      <c r="GE2" s="159"/>
      <c r="GF2" s="159"/>
      <c r="GG2" s="159"/>
      <c r="GH2" s="159"/>
      <c r="GI2" s="159"/>
      <c r="GJ2" s="158"/>
      <c r="GK2" s="159"/>
      <c r="GL2" s="159"/>
      <c r="GM2" s="159"/>
      <c r="GN2" s="159"/>
      <c r="GO2" s="159"/>
      <c r="GP2" s="159"/>
      <c r="GQ2" s="158"/>
      <c r="GR2" s="159"/>
      <c r="GS2" s="159"/>
      <c r="GT2" s="159"/>
      <c r="GU2" s="159"/>
      <c r="GV2" s="159"/>
      <c r="GW2" s="159"/>
      <c r="GX2" s="158"/>
      <c r="GY2" s="159"/>
      <c r="GZ2" s="159"/>
      <c r="HA2" s="159"/>
      <c r="HB2" s="159"/>
      <c r="HC2" s="159"/>
      <c r="HD2" s="159"/>
      <c r="HE2" s="158"/>
      <c r="HF2" s="159"/>
      <c r="HG2" s="159"/>
      <c r="HH2" s="159"/>
      <c r="HI2" s="159"/>
      <c r="HJ2" s="159"/>
      <c r="HK2" s="159"/>
      <c r="HL2" s="158"/>
      <c r="HM2" s="159"/>
      <c r="HN2" s="159"/>
      <c r="HO2" s="159"/>
    </row>
    <row r="3" spans="2:5" s="120" customFormat="1" ht="26.25" customHeight="1">
      <c r="B3" s="160"/>
      <c r="C3" s="160"/>
      <c r="D3" s="160"/>
      <c r="E3" s="161" t="s">
        <v>26</v>
      </c>
    </row>
    <row r="4" spans="1:5" s="120" customFormat="1" ht="61.5" customHeight="1">
      <c r="A4" s="162" t="s">
        <v>77</v>
      </c>
      <c r="B4" s="163" t="s">
        <v>78</v>
      </c>
      <c r="C4" s="163" t="s">
        <v>79</v>
      </c>
      <c r="D4" s="163" t="s">
        <v>30</v>
      </c>
      <c r="E4" s="164" t="s">
        <v>80</v>
      </c>
    </row>
    <row r="5" spans="1:5" s="121" customFormat="1" ht="24.75" customHeight="1">
      <c r="A5" s="165" t="s">
        <v>81</v>
      </c>
      <c r="B5" s="166">
        <f>53331-2400-51</f>
        <v>50880</v>
      </c>
      <c r="C5" s="166">
        <v>65937</v>
      </c>
      <c r="D5" s="167">
        <f aca="true" t="shared" si="0" ref="D5:D25">C5-B5</f>
        <v>15057</v>
      </c>
      <c r="E5" s="168">
        <f aca="true" t="shared" si="1" ref="E5:E16">D5/B5*100</f>
        <v>29.59316037735849</v>
      </c>
    </row>
    <row r="6" spans="1:5" s="121" customFormat="1" ht="24.75" customHeight="1">
      <c r="A6" s="165" t="s">
        <v>82</v>
      </c>
      <c r="B6" s="166">
        <f>309-20</f>
        <v>289</v>
      </c>
      <c r="C6" s="166">
        <v>260</v>
      </c>
      <c r="D6" s="167">
        <f t="shared" si="0"/>
        <v>-29</v>
      </c>
      <c r="E6" s="168">
        <f t="shared" si="1"/>
        <v>-10.034602076124568</v>
      </c>
    </row>
    <row r="7" spans="1:5" s="121" customFormat="1" ht="24.75" customHeight="1">
      <c r="A7" s="165" t="s">
        <v>83</v>
      </c>
      <c r="B7" s="166">
        <f>1000+20+160</f>
        <v>1180</v>
      </c>
      <c r="C7" s="166">
        <v>1473</v>
      </c>
      <c r="D7" s="167">
        <f t="shared" si="0"/>
        <v>293</v>
      </c>
      <c r="E7" s="168">
        <f t="shared" si="1"/>
        <v>24.83050847457627</v>
      </c>
    </row>
    <row r="8" spans="1:5" s="121" customFormat="1" ht="24.75" customHeight="1">
      <c r="A8" s="165" t="s">
        <v>84</v>
      </c>
      <c r="B8" s="166">
        <f>23984</f>
        <v>23984</v>
      </c>
      <c r="C8" s="166">
        <v>27347</v>
      </c>
      <c r="D8" s="167">
        <f t="shared" si="0"/>
        <v>3363</v>
      </c>
      <c r="E8" s="168">
        <f t="shared" si="1"/>
        <v>14.021847898599066</v>
      </c>
    </row>
    <row r="9" spans="1:5" s="121" customFormat="1" ht="24.75" customHeight="1">
      <c r="A9" s="165" t="s">
        <v>85</v>
      </c>
      <c r="B9" s="166">
        <f>177</f>
        <v>177</v>
      </c>
      <c r="C9" s="166">
        <v>246</v>
      </c>
      <c r="D9" s="167">
        <f t="shared" si="0"/>
        <v>69</v>
      </c>
      <c r="E9" s="168">
        <f t="shared" si="1"/>
        <v>38.983050847457626</v>
      </c>
    </row>
    <row r="10" spans="1:5" s="121" customFormat="1" ht="24.75" customHeight="1">
      <c r="A10" s="165" t="s">
        <v>86</v>
      </c>
      <c r="B10" s="166">
        <f>408+85+84</f>
        <v>577</v>
      </c>
      <c r="C10" s="166">
        <v>556</v>
      </c>
      <c r="D10" s="167">
        <f t="shared" si="0"/>
        <v>-21</v>
      </c>
      <c r="E10" s="168">
        <f t="shared" si="1"/>
        <v>-3.6395147313691507</v>
      </c>
    </row>
    <row r="11" spans="1:5" s="121" customFormat="1" ht="24.75" customHeight="1">
      <c r="A11" s="165" t="s">
        <v>87</v>
      </c>
      <c r="B11" s="166">
        <f>15138+5938+2221+2095+124</f>
        <v>25516</v>
      </c>
      <c r="C11" s="166">
        <v>16352</v>
      </c>
      <c r="D11" s="167">
        <f t="shared" si="0"/>
        <v>-9164</v>
      </c>
      <c r="E11" s="168">
        <f t="shared" si="1"/>
        <v>-35.91472017557611</v>
      </c>
    </row>
    <row r="12" spans="1:5" s="121" customFormat="1" ht="24.75" customHeight="1">
      <c r="A12" s="165" t="s">
        <v>88</v>
      </c>
      <c r="B12" s="166">
        <f>5008+2437+265+140</f>
        <v>7850</v>
      </c>
      <c r="C12" s="166">
        <v>9605</v>
      </c>
      <c r="D12" s="167">
        <f t="shared" si="0"/>
        <v>1755</v>
      </c>
      <c r="E12" s="168">
        <f t="shared" si="1"/>
        <v>22.356687898089174</v>
      </c>
    </row>
    <row r="13" spans="1:5" s="121" customFormat="1" ht="24.75" customHeight="1">
      <c r="A13" s="165" t="s">
        <v>89</v>
      </c>
      <c r="B13" s="166">
        <v>155</v>
      </c>
      <c r="C13" s="166">
        <v>156</v>
      </c>
      <c r="D13" s="167">
        <f t="shared" si="0"/>
        <v>1</v>
      </c>
      <c r="E13" s="168">
        <f t="shared" si="1"/>
        <v>0.6451612903225806</v>
      </c>
    </row>
    <row r="14" spans="1:5" s="121" customFormat="1" ht="24.75" customHeight="1">
      <c r="A14" s="165" t="s">
        <v>90</v>
      </c>
      <c r="B14" s="166">
        <f>8637</f>
        <v>8637</v>
      </c>
      <c r="C14" s="166">
        <v>8720</v>
      </c>
      <c r="D14" s="167">
        <f t="shared" si="0"/>
        <v>83</v>
      </c>
      <c r="E14" s="168">
        <f t="shared" si="1"/>
        <v>0.9609818223920343</v>
      </c>
    </row>
    <row r="15" spans="1:5" s="121" customFormat="1" ht="24.75" customHeight="1">
      <c r="A15" s="165" t="s">
        <v>91</v>
      </c>
      <c r="B15" s="166">
        <f>4890+366-358</f>
        <v>4898</v>
      </c>
      <c r="C15" s="166">
        <v>4015</v>
      </c>
      <c r="D15" s="167">
        <f t="shared" si="0"/>
        <v>-883</v>
      </c>
      <c r="E15" s="168">
        <f t="shared" si="1"/>
        <v>-18.02776643527971</v>
      </c>
    </row>
    <row r="16" spans="1:5" s="121" customFormat="1" ht="24.75" customHeight="1">
      <c r="A16" s="165" t="s">
        <v>92</v>
      </c>
      <c r="B16" s="166">
        <v>963</v>
      </c>
      <c r="C16" s="166">
        <v>964</v>
      </c>
      <c r="D16" s="167">
        <f t="shared" si="0"/>
        <v>1</v>
      </c>
      <c r="E16" s="168">
        <f t="shared" si="1"/>
        <v>0.10384215991692627</v>
      </c>
    </row>
    <row r="17" spans="1:5" s="121" customFormat="1" ht="24.75" customHeight="1">
      <c r="A17" s="165" t="s">
        <v>93</v>
      </c>
      <c r="B17" s="166"/>
      <c r="C17" s="166"/>
      <c r="D17" s="167">
        <f t="shared" si="0"/>
        <v>0</v>
      </c>
      <c r="E17" s="168"/>
    </row>
    <row r="18" spans="1:5" s="121" customFormat="1" ht="24.75" customHeight="1">
      <c r="A18" s="165" t="s">
        <v>94</v>
      </c>
      <c r="B18" s="166">
        <v>185</v>
      </c>
      <c r="C18" s="166">
        <v>164</v>
      </c>
      <c r="D18" s="167">
        <f t="shared" si="0"/>
        <v>-21</v>
      </c>
      <c r="E18" s="168">
        <f aca="true" t="shared" si="2" ref="E18:E28">D18/B18*100</f>
        <v>-11.351351351351353</v>
      </c>
    </row>
    <row r="19" spans="1:5" s="121" customFormat="1" ht="24.75" customHeight="1">
      <c r="A19" s="165" t="s">
        <v>95</v>
      </c>
      <c r="B19" s="166"/>
      <c r="C19" s="166"/>
      <c r="D19" s="167">
        <f t="shared" si="0"/>
        <v>0</v>
      </c>
      <c r="E19" s="168"/>
    </row>
    <row r="20" spans="1:5" s="121" customFormat="1" ht="24.75" customHeight="1">
      <c r="A20" s="165" t="s">
        <v>96</v>
      </c>
      <c r="B20" s="166">
        <v>258</v>
      </c>
      <c r="C20" s="166">
        <v>318</v>
      </c>
      <c r="D20" s="167">
        <f t="shared" si="0"/>
        <v>60</v>
      </c>
      <c r="E20" s="168">
        <f t="shared" si="2"/>
        <v>23.25581395348837</v>
      </c>
    </row>
    <row r="21" spans="1:5" s="121" customFormat="1" ht="24.75" customHeight="1">
      <c r="A21" s="165" t="s">
        <v>97</v>
      </c>
      <c r="B21" s="166">
        <f>1547+8941-160+358</f>
        <v>10686</v>
      </c>
      <c r="C21" s="166">
        <v>2288</v>
      </c>
      <c r="D21" s="167">
        <f t="shared" si="0"/>
        <v>-8398</v>
      </c>
      <c r="E21" s="168">
        <f t="shared" si="2"/>
        <v>-78.58880778588808</v>
      </c>
    </row>
    <row r="22" spans="1:5" s="121" customFormat="1" ht="24.75" customHeight="1">
      <c r="A22" s="165" t="s">
        <v>98</v>
      </c>
      <c r="B22" s="166">
        <f>51</f>
        <v>51</v>
      </c>
      <c r="C22" s="166">
        <v>42</v>
      </c>
      <c r="D22" s="167">
        <f t="shared" si="0"/>
        <v>-9</v>
      </c>
      <c r="E22" s="168">
        <f t="shared" si="2"/>
        <v>-17.647058823529413</v>
      </c>
    </row>
    <row r="23" spans="1:5" s="121" customFormat="1" ht="24.75" customHeight="1">
      <c r="A23" s="165" t="s">
        <v>99</v>
      </c>
      <c r="B23" s="166">
        <f>853</f>
        <v>853</v>
      </c>
      <c r="C23" s="166">
        <v>898</v>
      </c>
      <c r="D23" s="167">
        <f t="shared" si="0"/>
        <v>45</v>
      </c>
      <c r="E23" s="168">
        <f t="shared" si="2"/>
        <v>5.275498241500586</v>
      </c>
    </row>
    <row r="24" spans="1:5" s="121" customFormat="1" ht="24.75" customHeight="1">
      <c r="A24" s="165" t="s">
        <v>100</v>
      </c>
      <c r="B24" s="166">
        <v>2400</v>
      </c>
      <c r="C24" s="166">
        <v>1400</v>
      </c>
      <c r="D24" s="167">
        <f t="shared" si="0"/>
        <v>-1000</v>
      </c>
      <c r="E24" s="168">
        <f t="shared" si="2"/>
        <v>-41.66666666666667</v>
      </c>
    </row>
    <row r="25" spans="1:5" s="121" customFormat="1" ht="24.75" customHeight="1">
      <c r="A25" s="165" t="s">
        <v>101</v>
      </c>
      <c r="B25" s="166">
        <v>3610</v>
      </c>
      <c r="C25" s="166">
        <v>4583</v>
      </c>
      <c r="D25" s="167">
        <f t="shared" si="0"/>
        <v>973</v>
      </c>
      <c r="E25" s="168">
        <f t="shared" si="2"/>
        <v>26.952908587257618</v>
      </c>
    </row>
    <row r="26" spans="1:5" s="121" customFormat="1" ht="24.75" customHeight="1">
      <c r="A26" s="169" t="s">
        <v>102</v>
      </c>
      <c r="B26" s="170">
        <f>SUM(B5:B25)</f>
        <v>143149</v>
      </c>
      <c r="C26" s="170">
        <f>SUM(C5:C25)</f>
        <v>145324</v>
      </c>
      <c r="D26" s="170">
        <f>SUM(D5:D25)</f>
        <v>2175</v>
      </c>
      <c r="E26" s="171">
        <f t="shared" si="2"/>
        <v>1.5193958742289504</v>
      </c>
    </row>
    <row r="27" spans="1:5" s="121" customFormat="1" ht="24.75" customHeight="1">
      <c r="A27" s="165" t="s">
        <v>103</v>
      </c>
      <c r="B27" s="166">
        <v>3200</v>
      </c>
      <c r="C27" s="166">
        <v>7482</v>
      </c>
      <c r="D27" s="167">
        <f>C27-B27</f>
        <v>4282</v>
      </c>
      <c r="E27" s="168">
        <f t="shared" si="2"/>
        <v>133.8125</v>
      </c>
    </row>
    <row r="28" spans="1:5" s="121" customFormat="1" ht="24.75" customHeight="1">
      <c r="A28" s="169" t="s">
        <v>104</v>
      </c>
      <c r="B28" s="170">
        <f>B26+B27</f>
        <v>146349</v>
      </c>
      <c r="C28" s="170">
        <f>C26+C27</f>
        <v>152806</v>
      </c>
      <c r="D28" s="170">
        <f>D26+D27</f>
        <v>6457</v>
      </c>
      <c r="E28" s="171">
        <f t="shared" si="2"/>
        <v>4.412056112443542</v>
      </c>
    </row>
    <row r="29" spans="1:5" s="121" customFormat="1" ht="33" customHeight="1">
      <c r="A29" s="172"/>
      <c r="B29" s="172"/>
      <c r="C29" s="172"/>
      <c r="D29" s="172"/>
      <c r="E29" s="172"/>
    </row>
  </sheetData>
  <sheetProtection/>
  <mergeCells count="33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</mergeCells>
  <printOptions/>
  <pageMargins left="1.0194444444444444" right="0.35" top="0.9402777777777778" bottom="0.8305555555555556" header="0.5506944444444445" footer="0.5118055555555555"/>
  <pageSetup firstPageNumber="23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339"/>
  <sheetViews>
    <sheetView showGridLines="0" showZeros="0" workbookViewId="0" topLeftCell="A1">
      <pane ySplit="6" topLeftCell="A7" activePane="bottomLeft" state="frozen"/>
      <selection pane="bottomLeft" activeCell="E18" sqref="E18"/>
    </sheetView>
  </sheetViews>
  <sheetFormatPr defaultColWidth="9.00390625" defaultRowHeight="14.25"/>
  <cols>
    <col min="1" max="1" width="39.75390625" style="120" customWidth="1"/>
    <col min="2" max="2" width="24.625" style="123" customWidth="1"/>
    <col min="3" max="3" width="10.25390625" style="123" customWidth="1"/>
    <col min="4" max="16384" width="9.00390625" style="120" customWidth="1"/>
  </cols>
  <sheetData>
    <row r="1" spans="1:3" s="119" customFormat="1" ht="18" customHeight="1">
      <c r="A1" s="124" t="s">
        <v>105</v>
      </c>
      <c r="B1" s="125"/>
      <c r="C1" s="125"/>
    </row>
    <row r="2" spans="1:3" s="120" customFormat="1" ht="58.5" customHeight="1">
      <c r="A2" s="126" t="s">
        <v>106</v>
      </c>
      <c r="B2" s="127"/>
      <c r="C2" s="128"/>
    </row>
    <row r="3" spans="2:3" s="120" customFormat="1" ht="15.75" customHeight="1">
      <c r="B3" s="129" t="s">
        <v>26</v>
      </c>
      <c r="C3" s="129"/>
    </row>
    <row r="4" spans="1:3" s="120" customFormat="1" ht="20.25" customHeight="1">
      <c r="A4" s="130" t="s">
        <v>77</v>
      </c>
      <c r="B4" s="131" t="s">
        <v>107</v>
      </c>
      <c r="C4" s="132"/>
    </row>
    <row r="5" spans="1:3" s="120" customFormat="1" ht="15" customHeight="1">
      <c r="A5" s="133" t="s">
        <v>108</v>
      </c>
      <c r="B5" s="134">
        <v>145324</v>
      </c>
      <c r="C5" s="135"/>
    </row>
    <row r="6" spans="1:3" s="121" customFormat="1" ht="15" customHeight="1">
      <c r="A6" s="136" t="s">
        <v>81</v>
      </c>
      <c r="B6" s="134">
        <v>65936.906961</v>
      </c>
      <c r="C6" s="137"/>
    </row>
    <row r="7" spans="1:3" s="121" customFormat="1" ht="15" customHeight="1">
      <c r="A7" s="136" t="s">
        <v>109</v>
      </c>
      <c r="B7" s="134">
        <v>533.238054</v>
      </c>
      <c r="C7" s="138"/>
    </row>
    <row r="8" spans="1:3" s="121" customFormat="1" ht="15" customHeight="1">
      <c r="A8" s="139" t="s">
        <v>110</v>
      </c>
      <c r="B8" s="140">
        <v>503.238054</v>
      </c>
      <c r="C8" s="138"/>
    </row>
    <row r="9" spans="1:3" s="121" customFormat="1" ht="15" customHeight="1">
      <c r="A9" s="139" t="s">
        <v>111</v>
      </c>
      <c r="B9" s="140">
        <v>30</v>
      </c>
      <c r="C9" s="141"/>
    </row>
    <row r="10" spans="1:3" s="121" customFormat="1" ht="15" customHeight="1">
      <c r="A10" s="136" t="s">
        <v>112</v>
      </c>
      <c r="B10" s="134">
        <v>520.329916</v>
      </c>
      <c r="C10" s="141"/>
    </row>
    <row r="11" spans="1:3" s="121" customFormat="1" ht="15" customHeight="1">
      <c r="A11" s="139" t="s">
        <v>110</v>
      </c>
      <c r="B11" s="140">
        <v>500.329916</v>
      </c>
      <c r="C11" s="141"/>
    </row>
    <row r="12" spans="1:3" s="121" customFormat="1" ht="15" customHeight="1">
      <c r="A12" s="139" t="s">
        <v>111</v>
      </c>
      <c r="B12" s="140">
        <v>20</v>
      </c>
      <c r="C12" s="141"/>
    </row>
    <row r="13" spans="1:3" s="121" customFormat="1" ht="15" customHeight="1">
      <c r="A13" s="136" t="s">
        <v>113</v>
      </c>
      <c r="B13" s="134">
        <v>14063.982007</v>
      </c>
      <c r="C13" s="141"/>
    </row>
    <row r="14" spans="1:3" s="121" customFormat="1" ht="15" customHeight="1">
      <c r="A14" s="139" t="s">
        <v>110</v>
      </c>
      <c r="B14" s="140">
        <v>11016.880257</v>
      </c>
      <c r="C14" s="141"/>
    </row>
    <row r="15" spans="1:3" s="121" customFormat="1" ht="15" customHeight="1">
      <c r="A15" s="139" t="s">
        <v>111</v>
      </c>
      <c r="B15" s="140">
        <v>825.8</v>
      </c>
      <c r="C15" s="141"/>
    </row>
    <row r="16" spans="1:3" s="121" customFormat="1" ht="15" customHeight="1">
      <c r="A16" s="139" t="s">
        <v>114</v>
      </c>
      <c r="B16" s="140">
        <v>800.254396</v>
      </c>
      <c r="C16" s="141"/>
    </row>
    <row r="17" spans="1:3" s="121" customFormat="1" ht="15" customHeight="1">
      <c r="A17" s="139" t="s">
        <v>115</v>
      </c>
      <c r="B17" s="140">
        <v>1</v>
      </c>
      <c r="C17" s="141"/>
    </row>
    <row r="18" spans="1:3" s="121" customFormat="1" ht="15" customHeight="1">
      <c r="A18" s="139" t="s">
        <v>116</v>
      </c>
      <c r="B18" s="140">
        <v>1322.941874</v>
      </c>
      <c r="C18" s="137"/>
    </row>
    <row r="19" spans="1:3" s="121" customFormat="1" ht="15" customHeight="1">
      <c r="A19" s="139" t="s">
        <v>117</v>
      </c>
      <c r="B19" s="140">
        <v>97.10548</v>
      </c>
      <c r="C19" s="138"/>
    </row>
    <row r="20" spans="1:3" s="121" customFormat="1" ht="15" customHeight="1">
      <c r="A20" s="136" t="s">
        <v>118</v>
      </c>
      <c r="B20" s="134">
        <v>303.369321</v>
      </c>
      <c r="C20" s="138"/>
    </row>
    <row r="21" spans="1:3" s="121" customFormat="1" ht="15" customHeight="1">
      <c r="A21" s="139" t="s">
        <v>110</v>
      </c>
      <c r="B21" s="140">
        <v>249.969321</v>
      </c>
      <c r="C21" s="141"/>
    </row>
    <row r="22" spans="1:3" s="121" customFormat="1" ht="15" customHeight="1">
      <c r="A22" s="139" t="s">
        <v>111</v>
      </c>
      <c r="B22" s="140">
        <v>53.4</v>
      </c>
      <c r="C22" s="141"/>
    </row>
    <row r="23" spans="1:3" s="121" customFormat="1" ht="15" customHeight="1">
      <c r="A23" s="136" t="s">
        <v>119</v>
      </c>
      <c r="B23" s="134">
        <v>116.83744</v>
      </c>
      <c r="C23" s="141"/>
    </row>
    <row r="24" spans="1:3" s="121" customFormat="1" ht="15" customHeight="1">
      <c r="A24" s="139" t="s">
        <v>110</v>
      </c>
      <c r="B24" s="140">
        <v>95.83744</v>
      </c>
      <c r="C24" s="141"/>
    </row>
    <row r="25" spans="1:3" s="121" customFormat="1" ht="15" customHeight="1">
      <c r="A25" s="139" t="s">
        <v>111</v>
      </c>
      <c r="B25" s="140">
        <v>21</v>
      </c>
      <c r="C25" s="141"/>
    </row>
    <row r="26" spans="1:3" s="121" customFormat="1" ht="15" customHeight="1">
      <c r="A26" s="136" t="s">
        <v>120</v>
      </c>
      <c r="B26" s="134">
        <v>490.552472</v>
      </c>
      <c r="C26" s="141"/>
    </row>
    <row r="27" spans="1:3" s="121" customFormat="1" ht="15" customHeight="1">
      <c r="A27" s="139" t="s">
        <v>110</v>
      </c>
      <c r="B27" s="140">
        <v>299.552472</v>
      </c>
      <c r="C27" s="142"/>
    </row>
    <row r="28" spans="1:3" s="120" customFormat="1" ht="15" customHeight="1">
      <c r="A28" s="139" t="s">
        <v>111</v>
      </c>
      <c r="B28" s="140">
        <v>41</v>
      </c>
      <c r="C28" s="141"/>
    </row>
    <row r="29" spans="1:3" s="120" customFormat="1" ht="15" customHeight="1">
      <c r="A29" s="139" t="s">
        <v>121</v>
      </c>
      <c r="B29" s="140">
        <v>20</v>
      </c>
      <c r="C29" s="141"/>
    </row>
    <row r="30" spans="1:3" s="120" customFormat="1" ht="15" customHeight="1">
      <c r="A30" s="139" t="s">
        <v>122</v>
      </c>
      <c r="B30" s="140">
        <v>100</v>
      </c>
      <c r="C30" s="141"/>
    </row>
    <row r="31" spans="1:3" s="120" customFormat="1" ht="15" customHeight="1">
      <c r="A31" s="139" t="s">
        <v>123</v>
      </c>
      <c r="B31" s="140">
        <v>30</v>
      </c>
      <c r="C31" s="141"/>
    </row>
    <row r="32" spans="1:3" s="120" customFormat="1" ht="15" customHeight="1">
      <c r="A32" s="136" t="s">
        <v>124</v>
      </c>
      <c r="B32" s="134">
        <v>2770</v>
      </c>
      <c r="C32" s="141"/>
    </row>
    <row r="33" spans="1:3" s="120" customFormat="1" ht="15" customHeight="1">
      <c r="A33" s="139" t="s">
        <v>125</v>
      </c>
      <c r="B33" s="140">
        <v>2770</v>
      </c>
      <c r="C33" s="141"/>
    </row>
    <row r="34" spans="1:3" s="120" customFormat="1" ht="15" customHeight="1">
      <c r="A34" s="136" t="s">
        <v>126</v>
      </c>
      <c r="B34" s="134">
        <v>215.311144</v>
      </c>
      <c r="C34" s="141"/>
    </row>
    <row r="35" spans="1:3" s="120" customFormat="1" ht="15" customHeight="1">
      <c r="A35" s="139" t="s">
        <v>110</v>
      </c>
      <c r="B35" s="140">
        <v>105.711144</v>
      </c>
      <c r="C35" s="141"/>
    </row>
    <row r="36" spans="1:3" s="120" customFormat="1" ht="15" customHeight="1">
      <c r="A36" s="139" t="s">
        <v>111</v>
      </c>
      <c r="B36" s="140">
        <v>52.8</v>
      </c>
      <c r="C36" s="141"/>
    </row>
    <row r="37" spans="1:3" s="120" customFormat="1" ht="15" customHeight="1">
      <c r="A37" s="139" t="s">
        <v>127</v>
      </c>
      <c r="B37" s="140">
        <v>56.8</v>
      </c>
      <c r="C37" s="141"/>
    </row>
    <row r="38" spans="1:3" s="120" customFormat="1" ht="15" customHeight="1">
      <c r="A38" s="136" t="s">
        <v>128</v>
      </c>
      <c r="B38" s="134">
        <v>951.424788</v>
      </c>
      <c r="C38" s="142"/>
    </row>
    <row r="39" spans="1:3" s="120" customFormat="1" ht="15" customHeight="1">
      <c r="A39" s="139" t="s">
        <v>110</v>
      </c>
      <c r="B39" s="140">
        <v>764.768908</v>
      </c>
      <c r="C39" s="141"/>
    </row>
    <row r="40" spans="1:3" s="120" customFormat="1" ht="15" customHeight="1">
      <c r="A40" s="139" t="s">
        <v>129</v>
      </c>
      <c r="B40" s="140">
        <v>186.65588</v>
      </c>
      <c r="C40" s="141"/>
    </row>
    <row r="41" spans="1:3" s="120" customFormat="1" ht="15" customHeight="1">
      <c r="A41" s="136" t="s">
        <v>130</v>
      </c>
      <c r="B41" s="134">
        <v>287.609282</v>
      </c>
      <c r="C41" s="141"/>
    </row>
    <row r="42" spans="1:3" s="120" customFormat="1" ht="15" customHeight="1">
      <c r="A42" s="139" t="s">
        <v>110</v>
      </c>
      <c r="B42" s="140">
        <v>174.209282</v>
      </c>
      <c r="C42" s="141"/>
    </row>
    <row r="43" spans="1:3" s="120" customFormat="1" ht="15" customHeight="1">
      <c r="A43" s="139" t="s">
        <v>111</v>
      </c>
      <c r="B43" s="140">
        <v>13.4</v>
      </c>
      <c r="C43" s="141"/>
    </row>
    <row r="44" spans="1:3" s="120" customFormat="1" ht="15" customHeight="1">
      <c r="A44" s="139" t="s">
        <v>131</v>
      </c>
      <c r="B44" s="140">
        <v>100</v>
      </c>
      <c r="C44" s="141"/>
    </row>
    <row r="45" spans="1:3" s="120" customFormat="1" ht="15" customHeight="1">
      <c r="A45" s="136" t="s">
        <v>132</v>
      </c>
      <c r="B45" s="134">
        <v>4.4</v>
      </c>
      <c r="C45" s="141"/>
    </row>
    <row r="46" spans="1:3" s="120" customFormat="1" ht="15" customHeight="1">
      <c r="A46" s="139" t="s">
        <v>133</v>
      </c>
      <c r="B46" s="140">
        <v>4.4</v>
      </c>
      <c r="C46" s="141"/>
    </row>
    <row r="47" spans="1:3" s="120" customFormat="1" ht="15" customHeight="1">
      <c r="A47" s="136" t="s">
        <v>134</v>
      </c>
      <c r="B47" s="134">
        <v>55.259852</v>
      </c>
      <c r="C47" s="141"/>
    </row>
    <row r="48" spans="1:3" s="120" customFormat="1" ht="15" customHeight="1">
      <c r="A48" s="139" t="s">
        <v>110</v>
      </c>
      <c r="B48" s="140">
        <v>47.259852</v>
      </c>
      <c r="C48" s="141"/>
    </row>
    <row r="49" spans="1:3" s="120" customFormat="1" ht="15" customHeight="1">
      <c r="A49" s="139" t="s">
        <v>111</v>
      </c>
      <c r="B49" s="140">
        <v>8</v>
      </c>
      <c r="C49" s="142"/>
    </row>
    <row r="50" spans="1:3" s="120" customFormat="1" ht="15" customHeight="1">
      <c r="A50" s="136" t="s">
        <v>135</v>
      </c>
      <c r="B50" s="134">
        <v>375.168758</v>
      </c>
      <c r="C50" s="141"/>
    </row>
    <row r="51" spans="1:3" s="120" customFormat="1" ht="15" customHeight="1">
      <c r="A51" s="139" t="s">
        <v>110</v>
      </c>
      <c r="B51" s="140">
        <v>149.54351</v>
      </c>
      <c r="C51" s="141"/>
    </row>
    <row r="52" spans="1:3" s="120" customFormat="1" ht="15" customHeight="1">
      <c r="A52" s="139" t="s">
        <v>111</v>
      </c>
      <c r="B52" s="140">
        <v>29.9</v>
      </c>
      <c r="C52" s="141"/>
    </row>
    <row r="53" spans="1:3" s="120" customFormat="1" ht="15" customHeight="1">
      <c r="A53" s="139" t="s">
        <v>136</v>
      </c>
      <c r="B53" s="140">
        <v>195.725248</v>
      </c>
      <c r="C53" s="141"/>
    </row>
    <row r="54" spans="1:3" s="120" customFormat="1" ht="15" customHeight="1">
      <c r="A54" s="136" t="s">
        <v>137</v>
      </c>
      <c r="B54" s="134">
        <v>1081.733941</v>
      </c>
      <c r="C54" s="141"/>
    </row>
    <row r="55" spans="1:3" s="120" customFormat="1" ht="15" customHeight="1">
      <c r="A55" s="139" t="s">
        <v>110</v>
      </c>
      <c r="B55" s="140">
        <v>938.333941</v>
      </c>
      <c r="C55" s="141"/>
    </row>
    <row r="56" spans="1:3" s="120" customFormat="1" ht="15" customHeight="1">
      <c r="A56" s="139" t="s">
        <v>111</v>
      </c>
      <c r="B56" s="140">
        <v>143.4</v>
      </c>
      <c r="C56" s="141"/>
    </row>
    <row r="57" spans="1:3" s="120" customFormat="1" ht="15" customHeight="1">
      <c r="A57" s="136" t="s">
        <v>138</v>
      </c>
      <c r="B57" s="134">
        <v>6741.714852</v>
      </c>
      <c r="C57" s="141"/>
    </row>
    <row r="58" spans="1:3" s="120" customFormat="1" ht="15" customHeight="1">
      <c r="A58" s="139" t="s">
        <v>110</v>
      </c>
      <c r="B58" s="140">
        <v>391.714852</v>
      </c>
      <c r="C58" s="141"/>
    </row>
    <row r="59" spans="1:3" s="120" customFormat="1" ht="15" customHeight="1">
      <c r="A59" s="139" t="s">
        <v>139</v>
      </c>
      <c r="B59" s="140">
        <v>6350</v>
      </c>
      <c r="C59" s="141"/>
    </row>
    <row r="60" spans="1:3" s="120" customFormat="1" ht="15" customHeight="1">
      <c r="A60" s="136" t="s">
        <v>140</v>
      </c>
      <c r="B60" s="134">
        <v>704.771761</v>
      </c>
      <c r="C60" s="142"/>
    </row>
    <row r="61" spans="1:3" s="120" customFormat="1" ht="15" customHeight="1">
      <c r="A61" s="139" t="s">
        <v>110</v>
      </c>
      <c r="B61" s="140">
        <v>145.111761</v>
      </c>
      <c r="C61" s="141"/>
    </row>
    <row r="62" spans="1:3" s="120" customFormat="1" ht="15" customHeight="1">
      <c r="A62" s="139" t="s">
        <v>111</v>
      </c>
      <c r="B62" s="140">
        <v>80.6</v>
      </c>
      <c r="C62" s="141"/>
    </row>
    <row r="63" spans="1:3" s="120" customFormat="1" ht="15" customHeight="1">
      <c r="A63" s="139" t="s">
        <v>141</v>
      </c>
      <c r="B63" s="140">
        <v>479.06</v>
      </c>
      <c r="C63" s="141"/>
    </row>
    <row r="64" spans="1:3" s="120" customFormat="1" ht="15" customHeight="1">
      <c r="A64" s="136" t="s">
        <v>142</v>
      </c>
      <c r="B64" s="134">
        <v>137.594084</v>
      </c>
      <c r="C64" s="141"/>
    </row>
    <row r="65" spans="1:3" s="120" customFormat="1" ht="15" customHeight="1">
      <c r="A65" s="139" t="s">
        <v>110</v>
      </c>
      <c r="B65" s="140">
        <v>123.394084</v>
      </c>
      <c r="C65" s="141"/>
    </row>
    <row r="66" spans="1:3" s="120" customFormat="1" ht="15" customHeight="1">
      <c r="A66" s="139" t="s">
        <v>111</v>
      </c>
      <c r="B66" s="140">
        <v>14.2</v>
      </c>
      <c r="C66" s="141"/>
    </row>
    <row r="67" spans="1:3" s="120" customFormat="1" ht="15" customHeight="1">
      <c r="A67" s="136" t="s">
        <v>143</v>
      </c>
      <c r="B67" s="134">
        <v>314.670252</v>
      </c>
      <c r="C67" s="141"/>
    </row>
    <row r="68" spans="1:3" s="120" customFormat="1" ht="15" customHeight="1">
      <c r="A68" s="139" t="s">
        <v>110</v>
      </c>
      <c r="B68" s="140">
        <v>57.590252</v>
      </c>
      <c r="C68" s="141"/>
    </row>
    <row r="69" spans="1:3" s="120" customFormat="1" ht="15" customHeight="1">
      <c r="A69" s="139" t="s">
        <v>111</v>
      </c>
      <c r="B69" s="140">
        <v>257.08</v>
      </c>
      <c r="C69" s="141"/>
    </row>
    <row r="70" spans="1:3" s="120" customFormat="1" ht="15" customHeight="1">
      <c r="A70" s="136" t="s">
        <v>144</v>
      </c>
      <c r="B70" s="134">
        <v>1273.771768</v>
      </c>
      <c r="C70" s="141"/>
    </row>
    <row r="71" spans="1:3" s="120" customFormat="1" ht="15" customHeight="1">
      <c r="A71" s="139" t="s">
        <v>110</v>
      </c>
      <c r="B71" s="140">
        <v>1138.071768</v>
      </c>
      <c r="C71" s="142"/>
    </row>
    <row r="72" spans="1:3" s="120" customFormat="1" ht="15" customHeight="1">
      <c r="A72" s="139" t="s">
        <v>111</v>
      </c>
      <c r="B72" s="140">
        <v>102.7</v>
      </c>
      <c r="C72" s="141"/>
    </row>
    <row r="73" spans="1:3" s="120" customFormat="1" ht="15" customHeight="1">
      <c r="A73" s="139" t="s">
        <v>145</v>
      </c>
      <c r="B73" s="140">
        <v>33</v>
      </c>
      <c r="C73" s="141"/>
    </row>
    <row r="74" spans="1:3" s="120" customFormat="1" ht="15" customHeight="1">
      <c r="A74" s="136" t="s">
        <v>146</v>
      </c>
      <c r="B74" s="134">
        <v>34995.167269</v>
      </c>
      <c r="C74" s="141"/>
    </row>
    <row r="75" spans="1:3" s="120" customFormat="1" ht="15" customHeight="1">
      <c r="A75" s="139" t="s">
        <v>147</v>
      </c>
      <c r="B75" s="140">
        <v>5</v>
      </c>
      <c r="C75" s="141"/>
    </row>
    <row r="76" spans="1:3" s="120" customFormat="1" ht="15" customHeight="1">
      <c r="A76" s="139" t="s">
        <v>148</v>
      </c>
      <c r="B76" s="140">
        <v>34990.167269</v>
      </c>
      <c r="C76" s="141"/>
    </row>
    <row r="77" spans="1:3" s="120" customFormat="1" ht="15" customHeight="1">
      <c r="A77" s="136" t="s">
        <v>82</v>
      </c>
      <c r="B77" s="134">
        <v>260.08</v>
      </c>
      <c r="C77" s="141"/>
    </row>
    <row r="78" spans="1:3" s="120" customFormat="1" ht="15" customHeight="1">
      <c r="A78" s="136" t="s">
        <v>149</v>
      </c>
      <c r="B78" s="134">
        <v>260.08</v>
      </c>
      <c r="C78" s="141"/>
    </row>
    <row r="79" spans="1:3" s="120" customFormat="1" ht="15" customHeight="1">
      <c r="A79" s="139" t="s">
        <v>150</v>
      </c>
      <c r="B79" s="140">
        <v>260.08</v>
      </c>
      <c r="C79" s="142"/>
    </row>
    <row r="80" spans="1:3" s="120" customFormat="1" ht="15" customHeight="1">
      <c r="A80" s="136" t="s">
        <v>83</v>
      </c>
      <c r="B80" s="134">
        <v>1472.688948</v>
      </c>
      <c r="C80" s="141"/>
    </row>
    <row r="81" spans="1:3" s="120" customFormat="1" ht="15" customHeight="1">
      <c r="A81" s="136" t="s">
        <v>151</v>
      </c>
      <c r="B81" s="134">
        <v>19.7</v>
      </c>
      <c r="C81" s="141"/>
    </row>
    <row r="82" spans="1:3" s="120" customFormat="1" ht="15" customHeight="1">
      <c r="A82" s="139" t="s">
        <v>152</v>
      </c>
      <c r="B82" s="140">
        <v>19.7</v>
      </c>
      <c r="C82" s="141"/>
    </row>
    <row r="83" spans="1:3" s="120" customFormat="1" ht="15" customHeight="1">
      <c r="A83" s="136" t="s">
        <v>153</v>
      </c>
      <c r="B83" s="134">
        <v>919</v>
      </c>
      <c r="C83" s="141"/>
    </row>
    <row r="84" spans="1:3" s="120" customFormat="1" ht="15" customHeight="1">
      <c r="A84" s="139" t="s">
        <v>122</v>
      </c>
      <c r="B84" s="140">
        <v>313</v>
      </c>
      <c r="C84" s="141"/>
    </row>
    <row r="85" spans="1:3" s="120" customFormat="1" ht="15" customHeight="1">
      <c r="A85" s="139" t="s">
        <v>154</v>
      </c>
      <c r="B85" s="140">
        <v>602</v>
      </c>
      <c r="C85" s="141"/>
    </row>
    <row r="86" spans="1:3" s="120" customFormat="1" ht="15" customHeight="1">
      <c r="A86" s="139" t="s">
        <v>155</v>
      </c>
      <c r="B86" s="140">
        <v>4</v>
      </c>
      <c r="C86" s="141"/>
    </row>
    <row r="87" spans="1:3" s="120" customFormat="1" ht="15" customHeight="1">
      <c r="A87" s="136" t="s">
        <v>156</v>
      </c>
      <c r="B87" s="134">
        <v>15</v>
      </c>
      <c r="C87" s="141"/>
    </row>
    <row r="88" spans="1:3" s="120" customFormat="1" ht="15" customHeight="1">
      <c r="A88" s="139" t="s">
        <v>157</v>
      </c>
      <c r="B88" s="140">
        <v>15</v>
      </c>
      <c r="C88" s="141"/>
    </row>
    <row r="89" spans="1:3" s="120" customFormat="1" ht="15" customHeight="1">
      <c r="A89" s="136" t="s">
        <v>158</v>
      </c>
      <c r="B89" s="134">
        <v>518.988948</v>
      </c>
      <c r="C89" s="141"/>
    </row>
    <row r="90" spans="1:3" s="120" customFormat="1" ht="15" customHeight="1">
      <c r="A90" s="139" t="s">
        <v>110</v>
      </c>
      <c r="B90" s="140">
        <v>402.723116</v>
      </c>
      <c r="C90" s="141"/>
    </row>
    <row r="91" spans="1:3" s="120" customFormat="1" ht="15" customHeight="1">
      <c r="A91" s="139" t="s">
        <v>111</v>
      </c>
      <c r="B91" s="140">
        <v>19.6</v>
      </c>
      <c r="C91" s="141"/>
    </row>
    <row r="92" spans="1:3" s="120" customFormat="1" ht="15" customHeight="1">
      <c r="A92" s="139" t="s">
        <v>159</v>
      </c>
      <c r="B92" s="140">
        <v>1.9</v>
      </c>
      <c r="C92" s="141"/>
    </row>
    <row r="93" spans="1:3" s="120" customFormat="1" ht="15" customHeight="1">
      <c r="A93" s="139" t="s">
        <v>160</v>
      </c>
      <c r="B93" s="140">
        <v>56.365832</v>
      </c>
      <c r="C93" s="141"/>
    </row>
    <row r="94" spans="1:3" s="120" customFormat="1" ht="15" customHeight="1">
      <c r="A94" s="139" t="s">
        <v>161</v>
      </c>
      <c r="B94" s="140">
        <v>26.4</v>
      </c>
      <c r="C94" s="141"/>
    </row>
    <row r="95" spans="1:3" s="120" customFormat="1" ht="15" customHeight="1">
      <c r="A95" s="139" t="s">
        <v>162</v>
      </c>
      <c r="B95" s="140">
        <v>12</v>
      </c>
      <c r="C95" s="141"/>
    </row>
    <row r="96" spans="1:3" s="120" customFormat="1" ht="15" customHeight="1">
      <c r="A96" s="136" t="s">
        <v>84</v>
      </c>
      <c r="B96" s="134">
        <v>27346.945665</v>
      </c>
      <c r="C96" s="141"/>
    </row>
    <row r="97" spans="1:3" s="120" customFormat="1" ht="15" customHeight="1">
      <c r="A97" s="136" t="s">
        <v>163</v>
      </c>
      <c r="B97" s="134">
        <v>26146.945665</v>
      </c>
      <c r="C97" s="141"/>
    </row>
    <row r="98" spans="1:3" s="120" customFormat="1" ht="15" customHeight="1">
      <c r="A98" s="139" t="s">
        <v>164</v>
      </c>
      <c r="B98" s="140">
        <v>22638.721718</v>
      </c>
      <c r="C98" s="141"/>
    </row>
    <row r="99" spans="1:3" s="120" customFormat="1" ht="15" customHeight="1">
      <c r="A99" s="139" t="s">
        <v>165</v>
      </c>
      <c r="B99" s="140">
        <v>3508.223947</v>
      </c>
      <c r="C99" s="141"/>
    </row>
    <row r="100" spans="1:3" s="120" customFormat="1" ht="15" customHeight="1">
      <c r="A100" s="136" t="s">
        <v>166</v>
      </c>
      <c r="B100" s="134">
        <v>1200</v>
      </c>
      <c r="C100" s="141"/>
    </row>
    <row r="101" spans="1:3" s="120" customFormat="1" ht="15" customHeight="1">
      <c r="A101" s="139" t="s">
        <v>167</v>
      </c>
      <c r="B101" s="140">
        <v>1200</v>
      </c>
      <c r="C101" s="142"/>
    </row>
    <row r="102" spans="1:3" s="120" customFormat="1" ht="15" customHeight="1">
      <c r="A102" s="136" t="s">
        <v>85</v>
      </c>
      <c r="B102" s="134">
        <v>246.488529</v>
      </c>
      <c r="C102" s="141"/>
    </row>
    <row r="103" spans="1:3" s="120" customFormat="1" ht="15" customHeight="1">
      <c r="A103" s="136" t="s">
        <v>168</v>
      </c>
      <c r="B103" s="134">
        <v>212.488529</v>
      </c>
      <c r="C103" s="141"/>
    </row>
    <row r="104" spans="1:3" s="120" customFormat="1" ht="15" customHeight="1">
      <c r="A104" s="139" t="s">
        <v>110</v>
      </c>
      <c r="B104" s="140">
        <v>157.888529</v>
      </c>
      <c r="C104" s="141"/>
    </row>
    <row r="105" spans="1:3" s="120" customFormat="1" ht="15" customHeight="1">
      <c r="A105" s="139" t="s">
        <v>111</v>
      </c>
      <c r="B105" s="140">
        <v>24.6</v>
      </c>
      <c r="C105" s="141"/>
    </row>
    <row r="106" spans="1:3" s="120" customFormat="1" ht="15" customHeight="1">
      <c r="A106" s="139" t="s">
        <v>169</v>
      </c>
      <c r="B106" s="140">
        <v>30</v>
      </c>
      <c r="C106" s="141"/>
    </row>
    <row r="107" spans="1:3" s="120" customFormat="1" ht="15" customHeight="1">
      <c r="A107" s="136" t="s">
        <v>170</v>
      </c>
      <c r="B107" s="134">
        <v>34</v>
      </c>
      <c r="C107" s="141"/>
    </row>
    <row r="108" spans="1:3" s="120" customFormat="1" ht="15" customHeight="1">
      <c r="A108" s="139" t="s">
        <v>171</v>
      </c>
      <c r="B108" s="140">
        <v>34</v>
      </c>
      <c r="C108" s="141"/>
    </row>
    <row r="109" spans="1:3" s="120" customFormat="1" ht="15" customHeight="1">
      <c r="A109" s="136" t="s">
        <v>86</v>
      </c>
      <c r="B109" s="134">
        <v>555.756335</v>
      </c>
      <c r="C109" s="141"/>
    </row>
    <row r="110" spans="1:3" s="120" customFormat="1" ht="15" customHeight="1">
      <c r="A110" s="136" t="s">
        <v>172</v>
      </c>
      <c r="B110" s="134">
        <v>291.795523</v>
      </c>
      <c r="C110" s="142"/>
    </row>
    <row r="111" spans="1:3" s="120" customFormat="1" ht="15" customHeight="1">
      <c r="A111" s="139" t="s">
        <v>110</v>
      </c>
      <c r="B111" s="140">
        <v>227.395523</v>
      </c>
      <c r="C111" s="141"/>
    </row>
    <row r="112" spans="1:3" s="120" customFormat="1" ht="15" customHeight="1">
      <c r="A112" s="139" t="s">
        <v>111</v>
      </c>
      <c r="B112" s="140">
        <v>5.5</v>
      </c>
      <c r="C112" s="141"/>
    </row>
    <row r="113" spans="1:3" s="120" customFormat="1" ht="15" customHeight="1">
      <c r="A113" s="139" t="s">
        <v>173</v>
      </c>
      <c r="B113" s="140">
        <v>1.5</v>
      </c>
      <c r="C113" s="141"/>
    </row>
    <row r="114" spans="1:3" s="120" customFormat="1" ht="15" customHeight="1">
      <c r="A114" s="139" t="s">
        <v>174</v>
      </c>
      <c r="B114" s="140">
        <v>3.7</v>
      </c>
      <c r="C114" s="141"/>
    </row>
    <row r="115" spans="1:3" s="120" customFormat="1" ht="15" customHeight="1">
      <c r="A115" s="139" t="s">
        <v>175</v>
      </c>
      <c r="B115" s="140">
        <v>3.7</v>
      </c>
      <c r="C115" s="141"/>
    </row>
    <row r="116" spans="1:3" s="120" customFormat="1" ht="15" customHeight="1">
      <c r="A116" s="139" t="s">
        <v>176</v>
      </c>
      <c r="B116" s="140">
        <v>50</v>
      </c>
      <c r="C116" s="141"/>
    </row>
    <row r="117" spans="1:3" s="120" customFormat="1" ht="15" customHeight="1">
      <c r="A117" s="136" t="s">
        <v>177</v>
      </c>
      <c r="B117" s="134">
        <v>119.500724</v>
      </c>
      <c r="C117" s="141"/>
    </row>
    <row r="118" spans="1:3" s="120" customFormat="1" ht="15" customHeight="1">
      <c r="A118" s="139" t="s">
        <v>110</v>
      </c>
      <c r="B118" s="140">
        <v>62.700724</v>
      </c>
      <c r="C118" s="141"/>
    </row>
    <row r="119" spans="1:3" s="120" customFormat="1" ht="15" customHeight="1">
      <c r="A119" s="139" t="s">
        <v>111</v>
      </c>
      <c r="B119" s="140">
        <v>53.1</v>
      </c>
      <c r="C119" s="141"/>
    </row>
    <row r="120" spans="1:3" s="120" customFormat="1" ht="15" customHeight="1">
      <c r="A120" s="139" t="s">
        <v>178</v>
      </c>
      <c r="B120" s="140">
        <v>3.7</v>
      </c>
      <c r="C120" s="141"/>
    </row>
    <row r="121" spans="1:3" s="120" customFormat="1" ht="15" customHeight="1">
      <c r="A121" s="136" t="s">
        <v>179</v>
      </c>
      <c r="B121" s="134">
        <v>144.460088</v>
      </c>
      <c r="C121" s="142"/>
    </row>
    <row r="122" spans="1:3" s="120" customFormat="1" ht="15" customHeight="1">
      <c r="A122" s="139" t="s">
        <v>180</v>
      </c>
      <c r="B122" s="140">
        <v>144.460088</v>
      </c>
      <c r="C122" s="141"/>
    </row>
    <row r="123" spans="1:3" s="120" customFormat="1" ht="15" customHeight="1">
      <c r="A123" s="136" t="s">
        <v>87</v>
      </c>
      <c r="B123" s="134">
        <v>16351.53406</v>
      </c>
      <c r="C123" s="141"/>
    </row>
    <row r="124" spans="1:3" s="120" customFormat="1" ht="15" customHeight="1">
      <c r="A124" s="136" t="s">
        <v>181</v>
      </c>
      <c r="B124" s="134">
        <v>1070.584868</v>
      </c>
      <c r="C124" s="141"/>
    </row>
    <row r="125" spans="1:3" s="120" customFormat="1" ht="15" customHeight="1">
      <c r="A125" s="139" t="s">
        <v>110</v>
      </c>
      <c r="B125" s="140">
        <v>133.871806</v>
      </c>
      <c r="C125" s="141"/>
    </row>
    <row r="126" spans="1:3" s="120" customFormat="1" ht="15" customHeight="1">
      <c r="A126" s="139" t="s">
        <v>111</v>
      </c>
      <c r="B126" s="140">
        <v>60</v>
      </c>
      <c r="C126" s="141"/>
    </row>
    <row r="127" spans="1:3" s="120" customFormat="1" ht="15" customHeight="1">
      <c r="A127" s="139" t="s">
        <v>182</v>
      </c>
      <c r="B127" s="140">
        <v>42.446</v>
      </c>
      <c r="C127" s="141"/>
    </row>
    <row r="128" spans="1:3" s="120" customFormat="1" ht="15" customHeight="1">
      <c r="A128" s="139" t="s">
        <v>183</v>
      </c>
      <c r="B128" s="140">
        <v>29.142444</v>
      </c>
      <c r="C128" s="141"/>
    </row>
    <row r="129" spans="1:3" s="120" customFormat="1" ht="15" customHeight="1">
      <c r="A129" s="139" t="s">
        <v>184</v>
      </c>
      <c r="B129" s="140">
        <v>4.766799</v>
      </c>
      <c r="C129" s="141"/>
    </row>
    <row r="130" spans="1:3" s="120" customFormat="1" ht="15" customHeight="1">
      <c r="A130" s="139" t="s">
        <v>185</v>
      </c>
      <c r="B130" s="140">
        <v>200.357819</v>
      </c>
      <c r="C130" s="141"/>
    </row>
    <row r="131" spans="1:3" s="120" customFormat="1" ht="15" customHeight="1">
      <c r="A131" s="139" t="s">
        <v>186</v>
      </c>
      <c r="B131" s="140">
        <v>600</v>
      </c>
      <c r="C131" s="141"/>
    </row>
    <row r="132" spans="1:3" s="120" customFormat="1" ht="15" customHeight="1">
      <c r="A132" s="136" t="s">
        <v>187</v>
      </c>
      <c r="B132" s="134">
        <v>1929.210702</v>
      </c>
      <c r="C132" s="141"/>
    </row>
    <row r="133" spans="1:3" s="120" customFormat="1" ht="15" customHeight="1">
      <c r="A133" s="139" t="s">
        <v>110</v>
      </c>
      <c r="B133" s="140">
        <v>155.210702</v>
      </c>
      <c r="C133" s="141"/>
    </row>
    <row r="134" spans="1:3" s="120" customFormat="1" ht="15" customHeight="1">
      <c r="A134" s="139" t="s">
        <v>188</v>
      </c>
      <c r="B134" s="140">
        <v>1764.8</v>
      </c>
      <c r="C134" s="141"/>
    </row>
    <row r="135" spans="1:3" s="120" customFormat="1" ht="15" customHeight="1">
      <c r="A135" s="139" t="s">
        <v>189</v>
      </c>
      <c r="B135" s="140">
        <v>9.2</v>
      </c>
      <c r="C135" s="141"/>
    </row>
    <row r="136" spans="1:3" s="120" customFormat="1" ht="15" customHeight="1">
      <c r="A136" s="136" t="s">
        <v>190</v>
      </c>
      <c r="B136" s="134">
        <v>11107.795552</v>
      </c>
      <c r="C136" s="141"/>
    </row>
    <row r="137" spans="1:3" s="120" customFormat="1" ht="15" customHeight="1">
      <c r="A137" s="139" t="s">
        <v>191</v>
      </c>
      <c r="B137" s="140">
        <v>1779</v>
      </c>
      <c r="C137" s="141"/>
    </row>
    <row r="138" spans="1:3" s="120" customFormat="1" ht="15" customHeight="1">
      <c r="A138" s="139" t="s">
        <v>192</v>
      </c>
      <c r="B138" s="140">
        <v>7728.795552</v>
      </c>
      <c r="C138" s="141"/>
    </row>
    <row r="139" spans="1:3" s="120" customFormat="1" ht="15" customHeight="1">
      <c r="A139" s="139" t="s">
        <v>193</v>
      </c>
      <c r="B139" s="140">
        <v>1600</v>
      </c>
      <c r="C139" s="141"/>
    </row>
    <row r="140" spans="1:3" s="120" customFormat="1" ht="15" customHeight="1">
      <c r="A140" s="136" t="s">
        <v>194</v>
      </c>
      <c r="B140" s="134">
        <v>944.4</v>
      </c>
      <c r="C140" s="141"/>
    </row>
    <row r="141" spans="1:3" s="120" customFormat="1" ht="15" customHeight="1">
      <c r="A141" s="139" t="s">
        <v>195</v>
      </c>
      <c r="B141" s="140">
        <v>600</v>
      </c>
      <c r="C141" s="141"/>
    </row>
    <row r="142" spans="1:3" s="120" customFormat="1" ht="15" customHeight="1">
      <c r="A142" s="139" t="s">
        <v>196</v>
      </c>
      <c r="B142" s="140">
        <v>246.4</v>
      </c>
      <c r="C142" s="141"/>
    </row>
    <row r="143" spans="1:3" s="120" customFormat="1" ht="15" customHeight="1">
      <c r="A143" s="139" t="s">
        <v>197</v>
      </c>
      <c r="B143" s="140">
        <v>98</v>
      </c>
      <c r="C143" s="141"/>
    </row>
    <row r="144" spans="1:3" s="120" customFormat="1" ht="15" customHeight="1">
      <c r="A144" s="136" t="s">
        <v>198</v>
      </c>
      <c r="B144" s="134">
        <v>28</v>
      </c>
      <c r="C144" s="141"/>
    </row>
    <row r="145" spans="1:3" s="120" customFormat="1" ht="15" customHeight="1">
      <c r="A145" s="139" t="s">
        <v>199</v>
      </c>
      <c r="B145" s="140">
        <v>28</v>
      </c>
      <c r="C145" s="141"/>
    </row>
    <row r="146" spans="1:3" s="120" customFormat="1" ht="15" customHeight="1">
      <c r="A146" s="136" t="s">
        <v>200</v>
      </c>
      <c r="B146" s="134">
        <v>60</v>
      </c>
      <c r="C146" s="141"/>
    </row>
    <row r="147" spans="1:3" s="120" customFormat="1" ht="15" customHeight="1">
      <c r="A147" s="139" t="s">
        <v>201</v>
      </c>
      <c r="B147" s="140">
        <v>60</v>
      </c>
      <c r="C147" s="141"/>
    </row>
    <row r="148" spans="1:3" s="120" customFormat="1" ht="15" customHeight="1">
      <c r="A148" s="136" t="s">
        <v>202</v>
      </c>
      <c r="B148" s="134">
        <v>91.896928</v>
      </c>
      <c r="C148" s="141"/>
    </row>
    <row r="149" spans="1:3" s="120" customFormat="1" ht="15" customHeight="1">
      <c r="A149" s="139" t="s">
        <v>110</v>
      </c>
      <c r="B149" s="140">
        <v>33.796928</v>
      </c>
      <c r="C149" s="141"/>
    </row>
    <row r="150" spans="1:3" s="120" customFormat="1" ht="15" customHeight="1">
      <c r="A150" s="139" t="s">
        <v>203</v>
      </c>
      <c r="B150" s="140">
        <v>1.7</v>
      </c>
      <c r="C150" s="141"/>
    </row>
    <row r="151" spans="1:3" s="120" customFormat="1" ht="15" customHeight="1">
      <c r="A151" s="139" t="s">
        <v>204</v>
      </c>
      <c r="B151" s="140">
        <v>56.4</v>
      </c>
      <c r="C151" s="141"/>
    </row>
    <row r="152" spans="1:3" s="120" customFormat="1" ht="15" customHeight="1">
      <c r="A152" s="136" t="s">
        <v>205</v>
      </c>
      <c r="B152" s="134">
        <v>65</v>
      </c>
      <c r="C152" s="141"/>
    </row>
    <row r="153" spans="1:3" s="120" customFormat="1" ht="15" customHeight="1">
      <c r="A153" s="139" t="s">
        <v>206</v>
      </c>
      <c r="B153" s="140">
        <v>65</v>
      </c>
      <c r="C153" s="141"/>
    </row>
    <row r="154" spans="1:3" s="120" customFormat="1" ht="15" customHeight="1">
      <c r="A154" s="136" t="s">
        <v>207</v>
      </c>
      <c r="B154" s="134">
        <v>579</v>
      </c>
      <c r="C154" s="142"/>
    </row>
    <row r="155" spans="1:3" s="120" customFormat="1" ht="15" customHeight="1">
      <c r="A155" s="139" t="s">
        <v>208</v>
      </c>
      <c r="B155" s="140">
        <v>209</v>
      </c>
      <c r="C155" s="141"/>
    </row>
    <row r="156" spans="1:3" s="120" customFormat="1" ht="15" customHeight="1">
      <c r="A156" s="139" t="s">
        <v>209</v>
      </c>
      <c r="B156" s="140">
        <v>365</v>
      </c>
      <c r="C156" s="141"/>
    </row>
    <row r="157" spans="1:3" s="120" customFormat="1" ht="15" customHeight="1">
      <c r="A157" s="139" t="s">
        <v>210</v>
      </c>
      <c r="B157" s="140">
        <v>5</v>
      </c>
      <c r="C157" s="141"/>
    </row>
    <row r="158" spans="1:3" s="120" customFormat="1" ht="15" customHeight="1">
      <c r="A158" s="136" t="s">
        <v>211</v>
      </c>
      <c r="B158" s="134">
        <v>268.299922</v>
      </c>
      <c r="C158" s="141"/>
    </row>
    <row r="159" spans="1:3" s="120" customFormat="1" ht="15" customHeight="1">
      <c r="A159" s="139" t="s">
        <v>212</v>
      </c>
      <c r="B159" s="140">
        <v>51.516386</v>
      </c>
      <c r="C159" s="141"/>
    </row>
    <row r="160" spans="1:3" s="120" customFormat="1" ht="15" customHeight="1">
      <c r="A160" s="139" t="s">
        <v>213</v>
      </c>
      <c r="B160" s="140">
        <v>216.783536</v>
      </c>
      <c r="C160" s="141"/>
    </row>
    <row r="161" spans="1:3" s="120" customFormat="1" ht="15" customHeight="1">
      <c r="A161" s="136" t="s">
        <v>214</v>
      </c>
      <c r="B161" s="134">
        <v>207.346088</v>
      </c>
      <c r="C161" s="142"/>
    </row>
    <row r="162" spans="1:3" s="120" customFormat="1" ht="15" customHeight="1">
      <c r="A162" s="139" t="s">
        <v>110</v>
      </c>
      <c r="B162" s="140">
        <v>127.346088</v>
      </c>
      <c r="C162" s="141"/>
    </row>
    <row r="163" spans="1:3" s="120" customFormat="1" ht="15" customHeight="1">
      <c r="A163" s="139" t="s">
        <v>215</v>
      </c>
      <c r="B163" s="140">
        <v>80</v>
      </c>
      <c r="C163" s="141"/>
    </row>
    <row r="164" spans="1:3" s="120" customFormat="1" ht="15" customHeight="1">
      <c r="A164" s="136" t="s">
        <v>88</v>
      </c>
      <c r="B164" s="134">
        <v>9605.02972</v>
      </c>
      <c r="C164" s="141"/>
    </row>
    <row r="165" spans="1:3" s="120" customFormat="1" ht="15" customHeight="1">
      <c r="A165" s="136" t="s">
        <v>216</v>
      </c>
      <c r="B165" s="134">
        <v>1828.126251</v>
      </c>
      <c r="C165" s="141"/>
    </row>
    <row r="166" spans="1:3" s="120" customFormat="1" ht="15" customHeight="1">
      <c r="A166" s="139" t="s">
        <v>110</v>
      </c>
      <c r="B166" s="140">
        <v>1140.726251</v>
      </c>
      <c r="C166" s="141"/>
    </row>
    <row r="167" spans="1:3" s="120" customFormat="1" ht="15" customHeight="1">
      <c r="A167" s="139" t="s">
        <v>111</v>
      </c>
      <c r="B167" s="140">
        <v>618.1</v>
      </c>
      <c r="C167" s="141"/>
    </row>
    <row r="168" spans="1:3" s="120" customFormat="1" ht="15" customHeight="1">
      <c r="A168" s="139" t="s">
        <v>217</v>
      </c>
      <c r="B168" s="140">
        <v>69.3</v>
      </c>
      <c r="C168" s="142"/>
    </row>
    <row r="169" spans="1:3" s="120" customFormat="1" ht="15" customHeight="1">
      <c r="A169" s="136" t="s">
        <v>218</v>
      </c>
      <c r="B169" s="134">
        <v>4536.601312</v>
      </c>
      <c r="C169" s="141"/>
    </row>
    <row r="170" spans="1:3" s="120" customFormat="1" ht="15" customHeight="1">
      <c r="A170" s="139" t="s">
        <v>219</v>
      </c>
      <c r="B170" s="140">
        <v>123.978051</v>
      </c>
      <c r="C170" s="141"/>
    </row>
    <row r="171" spans="1:3" s="120" customFormat="1" ht="15" customHeight="1">
      <c r="A171" s="139" t="s">
        <v>220</v>
      </c>
      <c r="B171" s="140">
        <v>172.689044</v>
      </c>
      <c r="C171" s="141"/>
    </row>
    <row r="172" spans="1:3" s="120" customFormat="1" ht="15" customHeight="1">
      <c r="A172" s="139" t="s">
        <v>221</v>
      </c>
      <c r="B172" s="140">
        <v>219.934217</v>
      </c>
      <c r="C172" s="141"/>
    </row>
    <row r="173" spans="1:3" s="120" customFormat="1" ht="15" customHeight="1">
      <c r="A173" s="139" t="s">
        <v>222</v>
      </c>
      <c r="B173" s="140">
        <v>4000</v>
      </c>
      <c r="C173" s="141"/>
    </row>
    <row r="174" spans="1:3" s="120" customFormat="1" ht="15" customHeight="1">
      <c r="A174" s="139" t="s">
        <v>223</v>
      </c>
      <c r="B174" s="140">
        <v>20</v>
      </c>
      <c r="C174" s="141"/>
    </row>
    <row r="175" spans="1:3" s="120" customFormat="1" ht="15" customHeight="1">
      <c r="A175" s="136" t="s">
        <v>224</v>
      </c>
      <c r="B175" s="134">
        <v>29.545896</v>
      </c>
      <c r="C175" s="142"/>
    </row>
    <row r="176" spans="1:3" s="120" customFormat="1" ht="15" customHeight="1">
      <c r="A176" s="139" t="s">
        <v>225</v>
      </c>
      <c r="B176" s="140">
        <v>29.545896</v>
      </c>
      <c r="C176" s="141"/>
    </row>
    <row r="177" spans="1:3" s="120" customFormat="1" ht="15" customHeight="1">
      <c r="A177" s="136" t="s">
        <v>226</v>
      </c>
      <c r="B177" s="134">
        <v>1837.869421</v>
      </c>
      <c r="C177" s="141"/>
    </row>
    <row r="178" spans="1:3" s="120" customFormat="1" ht="15" customHeight="1">
      <c r="A178" s="139" t="s">
        <v>227</v>
      </c>
      <c r="B178" s="140">
        <v>1285.976219</v>
      </c>
      <c r="C178" s="141"/>
    </row>
    <row r="179" spans="1:3" s="120" customFormat="1" ht="15" customHeight="1">
      <c r="A179" s="139" t="s">
        <v>228</v>
      </c>
      <c r="B179" s="140">
        <v>133.09143</v>
      </c>
      <c r="C179" s="141"/>
    </row>
    <row r="180" spans="1:3" s="120" customFormat="1" ht="15" customHeight="1">
      <c r="A180" s="139" t="s">
        <v>229</v>
      </c>
      <c r="B180" s="140">
        <v>369.231772</v>
      </c>
      <c r="C180" s="141"/>
    </row>
    <row r="181" spans="1:3" s="120" customFormat="1" ht="15" customHeight="1">
      <c r="A181" s="139" t="s">
        <v>230</v>
      </c>
      <c r="B181" s="140">
        <v>49.57</v>
      </c>
      <c r="C181" s="141"/>
    </row>
    <row r="182" spans="1:3" s="120" customFormat="1" ht="15" customHeight="1">
      <c r="A182" s="136" t="s">
        <v>231</v>
      </c>
      <c r="B182" s="134">
        <v>1106</v>
      </c>
      <c r="C182" s="142"/>
    </row>
    <row r="183" spans="1:3" s="120" customFormat="1" ht="15" customHeight="1">
      <c r="A183" s="139" t="s">
        <v>232</v>
      </c>
      <c r="B183" s="140">
        <v>1106</v>
      </c>
      <c r="C183" s="141"/>
    </row>
    <row r="184" spans="1:3" s="120" customFormat="1" ht="15" customHeight="1">
      <c r="A184" s="136" t="s">
        <v>233</v>
      </c>
      <c r="B184" s="134">
        <v>266.88684</v>
      </c>
      <c r="C184" s="141"/>
    </row>
    <row r="185" spans="1:3" s="120" customFormat="1" ht="15" customHeight="1">
      <c r="A185" s="139" t="s">
        <v>110</v>
      </c>
      <c r="B185" s="140">
        <v>134.768132</v>
      </c>
      <c r="C185" s="141"/>
    </row>
    <row r="186" spans="1:3" s="120" customFormat="1" ht="15" customHeight="1">
      <c r="A186" s="139" t="s">
        <v>234</v>
      </c>
      <c r="B186" s="140">
        <v>132.118708</v>
      </c>
      <c r="C186" s="141"/>
    </row>
    <row r="187" spans="1:3" s="120" customFormat="1" ht="15" customHeight="1">
      <c r="A187" s="136" t="s">
        <v>89</v>
      </c>
      <c r="B187" s="134">
        <v>156.228788</v>
      </c>
      <c r="C187" s="141"/>
    </row>
    <row r="188" spans="1:3" s="120" customFormat="1" ht="15" customHeight="1">
      <c r="A188" s="136" t="s">
        <v>235</v>
      </c>
      <c r="B188" s="134">
        <v>40</v>
      </c>
      <c r="C188" s="141"/>
    </row>
    <row r="189" spans="1:3" s="120" customFormat="1" ht="15" customHeight="1">
      <c r="A189" s="139" t="s">
        <v>110</v>
      </c>
      <c r="B189" s="140">
        <v>40</v>
      </c>
      <c r="C189" s="142"/>
    </row>
    <row r="190" spans="1:3" s="120" customFormat="1" ht="15" customHeight="1">
      <c r="A190" s="136" t="s">
        <v>236</v>
      </c>
      <c r="B190" s="134">
        <v>97</v>
      </c>
      <c r="C190" s="141"/>
    </row>
    <row r="191" spans="1:3" s="120" customFormat="1" ht="15" customHeight="1">
      <c r="A191" s="139" t="s">
        <v>237</v>
      </c>
      <c r="B191" s="140">
        <v>97</v>
      </c>
      <c r="C191" s="141"/>
    </row>
    <row r="192" spans="1:3" s="120" customFormat="1" ht="15" customHeight="1">
      <c r="A192" s="136" t="s">
        <v>238</v>
      </c>
      <c r="B192" s="134">
        <v>4.6</v>
      </c>
      <c r="C192" s="141"/>
    </row>
    <row r="193" spans="1:3" s="120" customFormat="1" ht="15" customHeight="1">
      <c r="A193" s="139" t="s">
        <v>239</v>
      </c>
      <c r="B193" s="140">
        <v>4.6</v>
      </c>
      <c r="C193" s="141"/>
    </row>
    <row r="194" spans="1:3" s="120" customFormat="1" ht="15" customHeight="1">
      <c r="A194" s="136" t="s">
        <v>240</v>
      </c>
      <c r="B194" s="134">
        <v>14.628788</v>
      </c>
      <c r="C194" s="141"/>
    </row>
    <row r="195" spans="1:3" s="120" customFormat="1" ht="15" customHeight="1">
      <c r="A195" s="139" t="s">
        <v>111</v>
      </c>
      <c r="B195" s="140">
        <v>5</v>
      </c>
      <c r="C195" s="141"/>
    </row>
    <row r="196" spans="1:3" s="120" customFormat="1" ht="15" customHeight="1">
      <c r="A196" s="139" t="s">
        <v>117</v>
      </c>
      <c r="B196" s="140">
        <v>9.628788</v>
      </c>
      <c r="C196" s="141"/>
    </row>
    <row r="197" spans="1:3" s="120" customFormat="1" ht="15" customHeight="1">
      <c r="A197" s="136" t="s">
        <v>90</v>
      </c>
      <c r="B197" s="134">
        <v>8720.027644</v>
      </c>
      <c r="C197" s="141"/>
    </row>
    <row r="198" spans="1:3" s="120" customFormat="1" ht="15" customHeight="1">
      <c r="A198" s="136" t="s">
        <v>241</v>
      </c>
      <c r="B198" s="134">
        <v>2168.927644</v>
      </c>
      <c r="C198" s="141"/>
    </row>
    <row r="199" spans="1:3" s="120" customFormat="1" ht="15" customHeight="1">
      <c r="A199" s="139" t="s">
        <v>110</v>
      </c>
      <c r="B199" s="140">
        <v>2168.927644</v>
      </c>
      <c r="C199" s="141"/>
    </row>
    <row r="200" spans="1:3" s="120" customFormat="1" ht="15" customHeight="1">
      <c r="A200" s="136" t="s">
        <v>242</v>
      </c>
      <c r="B200" s="134">
        <v>1070.1</v>
      </c>
      <c r="C200" s="141"/>
    </row>
    <row r="201" spans="1:3" s="120" customFormat="1" ht="15" customHeight="1">
      <c r="A201" s="139" t="s">
        <v>243</v>
      </c>
      <c r="B201" s="140">
        <v>10.1</v>
      </c>
      <c r="C201" s="141"/>
    </row>
    <row r="202" spans="1:3" s="120" customFormat="1" ht="15" customHeight="1">
      <c r="A202" s="139" t="s">
        <v>244</v>
      </c>
      <c r="B202" s="140">
        <v>1060</v>
      </c>
      <c r="C202" s="141"/>
    </row>
    <row r="203" spans="1:3" s="120" customFormat="1" ht="15" customHeight="1">
      <c r="A203" s="136" t="s">
        <v>245</v>
      </c>
      <c r="B203" s="134">
        <v>5481</v>
      </c>
      <c r="C203" s="141"/>
    </row>
    <row r="204" spans="1:3" s="120" customFormat="1" ht="15" customHeight="1">
      <c r="A204" s="139" t="s">
        <v>246</v>
      </c>
      <c r="B204" s="140">
        <v>5481</v>
      </c>
      <c r="C204" s="141"/>
    </row>
    <row r="205" spans="1:3" s="120" customFormat="1" ht="15" customHeight="1">
      <c r="A205" s="136" t="s">
        <v>91</v>
      </c>
      <c r="B205" s="134">
        <v>4014.937464</v>
      </c>
      <c r="C205" s="141"/>
    </row>
    <row r="206" spans="1:3" s="120" customFormat="1" ht="15" customHeight="1">
      <c r="A206" s="136" t="s">
        <v>247</v>
      </c>
      <c r="B206" s="134">
        <v>2003.597245</v>
      </c>
      <c r="C206" s="141"/>
    </row>
    <row r="207" spans="1:3" s="120" customFormat="1" ht="15" customHeight="1">
      <c r="A207" s="139" t="s">
        <v>110</v>
      </c>
      <c r="B207" s="140">
        <v>374.656452</v>
      </c>
      <c r="C207" s="141"/>
    </row>
    <row r="208" spans="1:3" s="120" customFormat="1" ht="15" customHeight="1">
      <c r="A208" s="139" t="s">
        <v>111</v>
      </c>
      <c r="B208" s="140">
        <v>1144.5</v>
      </c>
      <c r="C208" s="141"/>
    </row>
    <row r="209" spans="1:3" s="120" customFormat="1" ht="15" customHeight="1">
      <c r="A209" s="139" t="s">
        <v>117</v>
      </c>
      <c r="B209" s="140">
        <v>260.547129</v>
      </c>
      <c r="C209" s="142"/>
    </row>
    <row r="210" spans="1:3" s="120" customFormat="1" ht="15" customHeight="1">
      <c r="A210" s="139" t="s">
        <v>248</v>
      </c>
      <c r="B210" s="140">
        <v>135.893664</v>
      </c>
      <c r="C210" s="141"/>
    </row>
    <row r="211" spans="1:3" s="120" customFormat="1" ht="15" customHeight="1">
      <c r="A211" s="139" t="s">
        <v>249</v>
      </c>
      <c r="B211" s="140">
        <v>13.3</v>
      </c>
      <c r="C211" s="141"/>
    </row>
    <row r="212" spans="1:3" s="120" customFormat="1" ht="15" customHeight="1">
      <c r="A212" s="139" t="s">
        <v>250</v>
      </c>
      <c r="B212" s="140">
        <v>62</v>
      </c>
      <c r="C212" s="141"/>
    </row>
    <row r="213" spans="1:3" s="120" customFormat="1" ht="15" customHeight="1">
      <c r="A213" s="139" t="s">
        <v>251</v>
      </c>
      <c r="B213" s="140">
        <v>12.7</v>
      </c>
      <c r="C213" s="141"/>
    </row>
    <row r="214" spans="1:3" s="120" customFormat="1" ht="15" customHeight="1">
      <c r="A214" s="136" t="s">
        <v>252</v>
      </c>
      <c r="B214" s="134">
        <v>150</v>
      </c>
      <c r="C214" s="141"/>
    </row>
    <row r="215" spans="1:3" s="120" customFormat="1" ht="15" customHeight="1">
      <c r="A215" s="139" t="s">
        <v>110</v>
      </c>
      <c r="B215" s="140">
        <v>150</v>
      </c>
      <c r="C215" s="141"/>
    </row>
    <row r="216" spans="1:3" s="120" customFormat="1" ht="15" customHeight="1">
      <c r="A216" s="136" t="s">
        <v>253</v>
      </c>
      <c r="B216" s="134">
        <v>336.340219</v>
      </c>
      <c r="C216" s="142"/>
    </row>
    <row r="217" spans="1:3" s="120" customFormat="1" ht="15" customHeight="1">
      <c r="A217" s="139" t="s">
        <v>110</v>
      </c>
      <c r="B217" s="140">
        <v>129.311758</v>
      </c>
      <c r="C217" s="141"/>
    </row>
    <row r="218" spans="1:3" s="120" customFormat="1" ht="15" customHeight="1">
      <c r="A218" s="139" t="s">
        <v>111</v>
      </c>
      <c r="B218" s="140">
        <v>34.8</v>
      </c>
      <c r="C218" s="141"/>
    </row>
    <row r="219" spans="1:3" s="120" customFormat="1" ht="15" customHeight="1">
      <c r="A219" s="139" t="s">
        <v>254</v>
      </c>
      <c r="B219" s="140">
        <v>84.628461</v>
      </c>
      <c r="C219" s="141"/>
    </row>
    <row r="220" spans="1:3" s="120" customFormat="1" ht="15" customHeight="1">
      <c r="A220" s="139" t="s">
        <v>255</v>
      </c>
      <c r="B220" s="140">
        <v>80</v>
      </c>
      <c r="C220" s="141"/>
    </row>
    <row r="221" spans="1:3" s="120" customFormat="1" ht="15" customHeight="1">
      <c r="A221" s="139" t="s">
        <v>256</v>
      </c>
      <c r="B221" s="140">
        <v>2.3</v>
      </c>
      <c r="C221" s="141"/>
    </row>
    <row r="222" spans="1:3" s="120" customFormat="1" ht="15" customHeight="1">
      <c r="A222" s="139" t="s">
        <v>257</v>
      </c>
      <c r="B222" s="140">
        <v>1.6</v>
      </c>
      <c r="C222" s="141"/>
    </row>
    <row r="223" spans="1:3" s="120" customFormat="1" ht="15" customHeight="1">
      <c r="A223" s="139" t="s">
        <v>258</v>
      </c>
      <c r="B223" s="140">
        <v>1.4</v>
      </c>
      <c r="C223" s="141"/>
    </row>
    <row r="224" spans="1:3" s="120" customFormat="1" ht="15" customHeight="1">
      <c r="A224" s="139" t="s">
        <v>259</v>
      </c>
      <c r="B224" s="140">
        <v>2.3</v>
      </c>
      <c r="C224" s="141"/>
    </row>
    <row r="225" spans="1:3" s="120" customFormat="1" ht="15" customHeight="1">
      <c r="A225" s="136" t="s">
        <v>260</v>
      </c>
      <c r="B225" s="134">
        <v>1525</v>
      </c>
      <c r="C225" s="141"/>
    </row>
    <row r="226" spans="1:3" s="120" customFormat="1" ht="15" customHeight="1">
      <c r="A226" s="139" t="s">
        <v>261</v>
      </c>
      <c r="B226" s="140">
        <v>5</v>
      </c>
      <c r="C226" s="141"/>
    </row>
    <row r="227" spans="1:3" s="120" customFormat="1" ht="15" customHeight="1">
      <c r="A227" s="139" t="s">
        <v>262</v>
      </c>
      <c r="B227" s="140">
        <v>1400</v>
      </c>
      <c r="C227" s="141"/>
    </row>
    <row r="228" spans="1:3" s="120" customFormat="1" ht="15" customHeight="1">
      <c r="A228" s="139" t="s">
        <v>263</v>
      </c>
      <c r="B228" s="140">
        <v>120</v>
      </c>
      <c r="C228" s="141"/>
    </row>
    <row r="229" spans="1:3" s="120" customFormat="1" ht="15" customHeight="1">
      <c r="A229" s="136" t="s">
        <v>92</v>
      </c>
      <c r="B229" s="134">
        <v>963.907498</v>
      </c>
      <c r="C229" s="141"/>
    </row>
    <row r="230" spans="1:3" s="120" customFormat="1" ht="15" customHeight="1">
      <c r="A230" s="136" t="s">
        <v>264</v>
      </c>
      <c r="B230" s="134">
        <v>963.907498</v>
      </c>
      <c r="C230" s="141"/>
    </row>
    <row r="231" spans="1:3" s="120" customFormat="1" ht="15" customHeight="1">
      <c r="A231" s="139" t="s">
        <v>110</v>
      </c>
      <c r="B231" s="140">
        <v>213.907498</v>
      </c>
      <c r="C231" s="142"/>
    </row>
    <row r="232" spans="1:3" s="120" customFormat="1" ht="15" customHeight="1">
      <c r="A232" s="139" t="s">
        <v>265</v>
      </c>
      <c r="B232" s="140">
        <v>750</v>
      </c>
      <c r="C232" s="141"/>
    </row>
    <row r="233" spans="1:9" s="120" customFormat="1" ht="15" customHeight="1">
      <c r="A233" s="136" t="s">
        <v>266</v>
      </c>
      <c r="B233" s="134">
        <v>164.486752</v>
      </c>
      <c r="C233" s="141"/>
      <c r="D233" s="143"/>
      <c r="E233" s="143"/>
      <c r="F233" s="143"/>
      <c r="G233" s="143"/>
      <c r="H233" s="143"/>
      <c r="I233" s="143"/>
    </row>
    <row r="234" spans="1:3" s="120" customFormat="1" ht="15" customHeight="1">
      <c r="A234" s="136" t="s">
        <v>267</v>
      </c>
      <c r="B234" s="134">
        <v>164.486752</v>
      </c>
      <c r="C234" s="141"/>
    </row>
    <row r="235" spans="1:3" s="120" customFormat="1" ht="15" customHeight="1">
      <c r="A235" s="139" t="s">
        <v>110</v>
      </c>
      <c r="B235" s="140">
        <v>90.486752</v>
      </c>
      <c r="C235" s="141"/>
    </row>
    <row r="236" spans="1:3" s="120" customFormat="1" ht="15" customHeight="1">
      <c r="A236" s="139" t="s">
        <v>117</v>
      </c>
      <c r="B236" s="140">
        <v>4</v>
      </c>
      <c r="C236" s="141"/>
    </row>
    <row r="237" spans="1:3" s="120" customFormat="1" ht="15" customHeight="1">
      <c r="A237" s="139" t="s">
        <v>268</v>
      </c>
      <c r="B237" s="140">
        <v>70</v>
      </c>
      <c r="C237" s="141"/>
    </row>
    <row r="238" spans="1:3" s="120" customFormat="1" ht="15" customHeight="1">
      <c r="A238" s="136" t="s">
        <v>96</v>
      </c>
      <c r="B238" s="134">
        <v>318.482959</v>
      </c>
      <c r="C238" s="141"/>
    </row>
    <row r="239" spans="1:3" s="120" customFormat="1" ht="15" customHeight="1">
      <c r="A239" s="136" t="s">
        <v>269</v>
      </c>
      <c r="B239" s="134">
        <v>318.482959</v>
      </c>
      <c r="C239" s="141"/>
    </row>
    <row r="240" spans="1:3" s="120" customFormat="1" ht="15" customHeight="1">
      <c r="A240" s="139" t="s">
        <v>110</v>
      </c>
      <c r="B240" s="140">
        <v>282.482959</v>
      </c>
      <c r="C240" s="141"/>
    </row>
    <row r="241" spans="1:3" s="120" customFormat="1" ht="15" customHeight="1">
      <c r="A241" s="139" t="s">
        <v>111</v>
      </c>
      <c r="B241" s="140">
        <v>36</v>
      </c>
      <c r="C241" s="141"/>
    </row>
    <row r="242" spans="1:3" s="120" customFormat="1" ht="15" customHeight="1">
      <c r="A242" s="136" t="s">
        <v>97</v>
      </c>
      <c r="B242" s="134">
        <v>2288.097264</v>
      </c>
      <c r="C242" s="141"/>
    </row>
    <row r="243" spans="1:3" s="120" customFormat="1" ht="15" customHeight="1">
      <c r="A243" s="136" t="s">
        <v>270</v>
      </c>
      <c r="B243" s="134">
        <v>2288.097264</v>
      </c>
      <c r="C243" s="141"/>
    </row>
    <row r="244" spans="1:3" s="120" customFormat="1" ht="15" customHeight="1">
      <c r="A244" s="139" t="s">
        <v>271</v>
      </c>
      <c r="B244" s="140">
        <v>2288.097264</v>
      </c>
      <c r="C244" s="141"/>
    </row>
    <row r="245" spans="1:3" s="120" customFormat="1" ht="15" customHeight="1">
      <c r="A245" s="136" t="s">
        <v>98</v>
      </c>
      <c r="B245" s="134">
        <v>41.5</v>
      </c>
      <c r="C245" s="141"/>
    </row>
    <row r="246" spans="1:3" s="120" customFormat="1" ht="15" customHeight="1">
      <c r="A246" s="136" t="s">
        <v>272</v>
      </c>
      <c r="B246" s="134">
        <v>41.5</v>
      </c>
      <c r="C246" s="141"/>
    </row>
    <row r="247" spans="1:3" s="120" customFormat="1" ht="15" customHeight="1">
      <c r="A247" s="139" t="s">
        <v>273</v>
      </c>
      <c r="B247" s="140">
        <v>15</v>
      </c>
      <c r="C247" s="141"/>
    </row>
    <row r="248" spans="1:3" s="120" customFormat="1" ht="15" customHeight="1">
      <c r="A248" s="139" t="s">
        <v>274</v>
      </c>
      <c r="B248" s="140">
        <v>26.5</v>
      </c>
      <c r="C248" s="141"/>
    </row>
    <row r="249" spans="1:3" s="120" customFormat="1" ht="15" customHeight="1">
      <c r="A249" s="136" t="s">
        <v>99</v>
      </c>
      <c r="B249" s="134">
        <v>897.901413</v>
      </c>
      <c r="C249" s="141"/>
    </row>
    <row r="250" spans="1:3" s="120" customFormat="1" ht="15" customHeight="1">
      <c r="A250" s="136" t="s">
        <v>275</v>
      </c>
      <c r="B250" s="134">
        <v>221.801413</v>
      </c>
      <c r="C250" s="141"/>
    </row>
    <row r="251" spans="1:3" s="120" customFormat="1" ht="15" customHeight="1">
      <c r="A251" s="139" t="s">
        <v>110</v>
      </c>
      <c r="B251" s="140">
        <v>173.001413</v>
      </c>
      <c r="C251" s="141"/>
    </row>
    <row r="252" spans="1:3" s="120" customFormat="1" ht="15" customHeight="1">
      <c r="A252" s="139" t="s">
        <v>111</v>
      </c>
      <c r="B252" s="140">
        <v>2.3</v>
      </c>
      <c r="C252" s="141"/>
    </row>
    <row r="253" spans="1:3" s="120" customFormat="1" ht="15" customHeight="1">
      <c r="A253" s="139" t="s">
        <v>276</v>
      </c>
      <c r="B253" s="140">
        <v>14.4</v>
      </c>
      <c r="C253" s="141"/>
    </row>
    <row r="254" spans="1:3" s="120" customFormat="1" ht="15" customHeight="1">
      <c r="A254" s="139" t="s">
        <v>277</v>
      </c>
      <c r="B254" s="140">
        <v>32.1</v>
      </c>
      <c r="C254" s="141"/>
    </row>
    <row r="255" spans="1:3" s="120" customFormat="1" ht="15" customHeight="1">
      <c r="A255" s="136" t="s">
        <v>278</v>
      </c>
      <c r="B255" s="134">
        <v>676.1</v>
      </c>
      <c r="C255" s="141"/>
    </row>
    <row r="256" spans="1:3" s="120" customFormat="1" ht="15" customHeight="1">
      <c r="A256" s="139" t="s">
        <v>279</v>
      </c>
      <c r="B256" s="140">
        <v>676.1</v>
      </c>
      <c r="C256" s="141"/>
    </row>
    <row r="257" spans="1:3" s="120" customFormat="1" ht="15" customHeight="1">
      <c r="A257" s="136" t="s">
        <v>100</v>
      </c>
      <c r="B257" s="134">
        <v>1400</v>
      </c>
      <c r="C257" s="141"/>
    </row>
    <row r="258" spans="1:3" s="120" customFormat="1" ht="15" customHeight="1">
      <c r="A258" s="136" t="s">
        <v>280</v>
      </c>
      <c r="B258" s="134">
        <v>1400</v>
      </c>
      <c r="C258" s="141"/>
    </row>
    <row r="259" spans="1:3" s="120" customFormat="1" ht="15" customHeight="1">
      <c r="A259" s="139" t="s">
        <v>281</v>
      </c>
      <c r="B259" s="140">
        <v>1400</v>
      </c>
      <c r="C259" s="141"/>
    </row>
    <row r="260" spans="1:3" s="120" customFormat="1" ht="15" customHeight="1">
      <c r="A260" s="136" t="s">
        <v>101</v>
      </c>
      <c r="B260" s="134">
        <v>4583</v>
      </c>
      <c r="C260" s="141"/>
    </row>
    <row r="261" spans="1:3" s="120" customFormat="1" ht="15" customHeight="1">
      <c r="A261" s="136" t="s">
        <v>282</v>
      </c>
      <c r="B261" s="134">
        <v>4583</v>
      </c>
      <c r="C261" s="141"/>
    </row>
    <row r="262" spans="1:3" s="120" customFormat="1" ht="15" customHeight="1">
      <c r="A262" s="139" t="s">
        <v>283</v>
      </c>
      <c r="B262" s="140">
        <v>4583</v>
      </c>
      <c r="C262" s="141"/>
    </row>
    <row r="263" spans="1:3" s="120" customFormat="1" ht="15" customHeight="1">
      <c r="A263" s="144" t="s">
        <v>284</v>
      </c>
      <c r="B263" s="145"/>
      <c r="C263" s="141"/>
    </row>
    <row r="264" spans="1:3" s="120" customFormat="1" ht="15" customHeight="1">
      <c r="A264" s="144" t="s">
        <v>285</v>
      </c>
      <c r="B264" s="145"/>
      <c r="C264" s="141"/>
    </row>
    <row r="265" spans="1:3" s="120" customFormat="1" ht="15" customHeight="1">
      <c r="A265" s="144" t="s">
        <v>286</v>
      </c>
      <c r="B265" s="145"/>
      <c r="C265" s="141"/>
    </row>
    <row r="266" spans="1:3" s="120" customFormat="1" ht="15" customHeight="1">
      <c r="A266" s="133" t="s">
        <v>287</v>
      </c>
      <c r="B266" s="145"/>
      <c r="C266" s="141"/>
    </row>
    <row r="267" spans="1:3" s="120" customFormat="1" ht="15" customHeight="1">
      <c r="A267" s="144" t="s">
        <v>288</v>
      </c>
      <c r="B267" s="145"/>
      <c r="C267" s="141"/>
    </row>
    <row r="268" spans="1:3" s="120" customFormat="1" ht="15" customHeight="1">
      <c r="A268" s="144" t="s">
        <v>289</v>
      </c>
      <c r="B268" s="145"/>
      <c r="C268" s="141"/>
    </row>
    <row r="269" spans="1:3" s="120" customFormat="1" ht="15" customHeight="1">
      <c r="A269" s="144" t="s">
        <v>290</v>
      </c>
      <c r="B269" s="145"/>
      <c r="C269" s="141"/>
    </row>
    <row r="270" spans="1:3" s="120" customFormat="1" ht="15" customHeight="1">
      <c r="A270" s="144" t="s">
        <v>291</v>
      </c>
      <c r="B270" s="145"/>
      <c r="C270" s="141"/>
    </row>
    <row r="271" spans="1:3" s="120" customFormat="1" ht="15" customHeight="1">
      <c r="A271" s="144" t="s">
        <v>292</v>
      </c>
      <c r="B271" s="145"/>
      <c r="C271" s="141"/>
    </row>
    <row r="272" spans="1:3" s="120" customFormat="1" ht="15" customHeight="1">
      <c r="A272" s="133" t="s">
        <v>293</v>
      </c>
      <c r="B272" s="145"/>
      <c r="C272" s="141"/>
    </row>
    <row r="273" spans="1:3" s="120" customFormat="1" ht="15" customHeight="1">
      <c r="A273" s="133" t="s">
        <v>294</v>
      </c>
      <c r="B273" s="145"/>
      <c r="C273" s="141"/>
    </row>
    <row r="274" spans="1:3" s="120" customFormat="1" ht="15" customHeight="1">
      <c r="A274" s="133" t="s">
        <v>295</v>
      </c>
      <c r="B274" s="146">
        <f>B275+B277+B281+B291</f>
        <v>288.98</v>
      </c>
      <c r="C274" s="142"/>
    </row>
    <row r="275" spans="1:3" s="120" customFormat="1" ht="15" customHeight="1">
      <c r="A275" s="133" t="s">
        <v>296</v>
      </c>
      <c r="B275" s="145"/>
      <c r="C275" s="141"/>
    </row>
    <row r="276" spans="1:3" s="120" customFormat="1" ht="15" customHeight="1">
      <c r="A276" s="144" t="s">
        <v>297</v>
      </c>
      <c r="B276" s="145"/>
      <c r="C276" s="141"/>
    </row>
    <row r="277" spans="1:3" s="120" customFormat="1" ht="15" customHeight="1">
      <c r="A277" s="133" t="s">
        <v>298</v>
      </c>
      <c r="B277" s="145"/>
      <c r="C277" s="141"/>
    </row>
    <row r="278" spans="1:3" s="120" customFormat="1" ht="15" customHeight="1">
      <c r="A278" s="144" t="s">
        <v>299</v>
      </c>
      <c r="B278" s="145"/>
      <c r="C278" s="141"/>
    </row>
    <row r="279" spans="1:3" s="120" customFormat="1" ht="15" customHeight="1">
      <c r="A279" s="133" t="s">
        <v>300</v>
      </c>
      <c r="B279" s="145"/>
      <c r="C279" s="141"/>
    </row>
    <row r="280" spans="1:3" s="120" customFormat="1" ht="15" customHeight="1">
      <c r="A280" s="144" t="s">
        <v>301</v>
      </c>
      <c r="B280" s="145"/>
      <c r="C280" s="141"/>
    </row>
    <row r="281" spans="1:3" s="120" customFormat="1" ht="15" customHeight="1">
      <c r="A281" s="133" t="s">
        <v>302</v>
      </c>
      <c r="B281" s="146">
        <f>B284+B290</f>
        <v>31.099999999999998</v>
      </c>
      <c r="C281" s="142"/>
    </row>
    <row r="282" spans="1:3" s="120" customFormat="1" ht="15" customHeight="1">
      <c r="A282" s="144" t="s">
        <v>303</v>
      </c>
      <c r="B282" s="145"/>
      <c r="C282" s="141"/>
    </row>
    <row r="283" spans="1:3" s="120" customFormat="1" ht="15" customHeight="1">
      <c r="A283" s="144" t="s">
        <v>304</v>
      </c>
      <c r="B283" s="145"/>
      <c r="C283" s="141"/>
    </row>
    <row r="284" spans="1:3" s="120" customFormat="1" ht="15" customHeight="1">
      <c r="A284" s="144" t="s">
        <v>305</v>
      </c>
      <c r="B284" s="145">
        <v>28.9</v>
      </c>
      <c r="C284" s="141"/>
    </row>
    <row r="285" spans="1:3" s="120" customFormat="1" ht="15" customHeight="1">
      <c r="A285" s="144" t="s">
        <v>306</v>
      </c>
      <c r="B285" s="145"/>
      <c r="C285" s="141"/>
    </row>
    <row r="286" spans="1:3" s="120" customFormat="1" ht="15" customHeight="1">
      <c r="A286" s="144" t="s">
        <v>307</v>
      </c>
      <c r="B286" s="145"/>
      <c r="C286" s="141"/>
    </row>
    <row r="287" spans="1:3" s="120" customFormat="1" ht="15" customHeight="1">
      <c r="A287" s="144" t="s">
        <v>308</v>
      </c>
      <c r="B287" s="145"/>
      <c r="C287" s="141"/>
    </row>
    <row r="288" spans="1:3" s="120" customFormat="1" ht="15" customHeight="1">
      <c r="A288" s="144" t="s">
        <v>309</v>
      </c>
      <c r="B288" s="145"/>
      <c r="C288" s="141"/>
    </row>
    <row r="289" spans="1:3" s="120" customFormat="1" ht="15" customHeight="1">
      <c r="A289" s="144" t="s">
        <v>310</v>
      </c>
      <c r="B289" s="145"/>
      <c r="C289" s="141"/>
    </row>
    <row r="290" spans="1:3" s="120" customFormat="1" ht="15" customHeight="1">
      <c r="A290" s="144" t="s">
        <v>311</v>
      </c>
      <c r="B290" s="145">
        <v>2.2</v>
      </c>
      <c r="C290" s="141"/>
    </row>
    <row r="291" spans="1:3" s="120" customFormat="1" ht="15" customHeight="1">
      <c r="A291" s="133" t="s">
        <v>150</v>
      </c>
      <c r="B291" s="146">
        <f>B292</f>
        <v>257.88</v>
      </c>
      <c r="C291" s="142"/>
    </row>
    <row r="292" spans="1:3" s="120" customFormat="1" ht="15" customHeight="1">
      <c r="A292" s="144" t="s">
        <v>312</v>
      </c>
      <c r="B292" s="145">
        <f>277.58-19.7</f>
        <v>257.88</v>
      </c>
      <c r="C292" s="141"/>
    </row>
    <row r="293" spans="1:3" s="120" customFormat="1" ht="15" customHeight="1">
      <c r="A293" s="133" t="s">
        <v>313</v>
      </c>
      <c r="B293" s="146">
        <f>B294+B297+B308+B315+B323+B332+B346+B356+B366+B374+B380</f>
        <v>1179.9</v>
      </c>
      <c r="C293" s="142"/>
    </row>
    <row r="294" spans="1:3" s="120" customFormat="1" ht="15" customHeight="1">
      <c r="A294" s="133" t="s">
        <v>314</v>
      </c>
      <c r="B294" s="146">
        <v>19.7</v>
      </c>
      <c r="C294" s="142"/>
    </row>
    <row r="295" spans="1:3" s="120" customFormat="1" ht="15" customHeight="1">
      <c r="A295" s="144" t="s">
        <v>315</v>
      </c>
      <c r="B295" s="145">
        <v>19.7</v>
      </c>
      <c r="C295" s="141"/>
    </row>
    <row r="296" spans="1:3" s="120" customFormat="1" ht="15" customHeight="1">
      <c r="A296" s="144" t="s">
        <v>316</v>
      </c>
      <c r="B296" s="145"/>
      <c r="C296" s="141"/>
    </row>
    <row r="297" spans="1:3" s="120" customFormat="1" ht="15" customHeight="1">
      <c r="A297" s="133" t="s">
        <v>317</v>
      </c>
      <c r="B297" s="146">
        <f>SUM(B298:B307)</f>
        <v>556</v>
      </c>
      <c r="C297" s="142"/>
    </row>
    <row r="298" spans="1:3" s="120" customFormat="1" ht="15" customHeight="1">
      <c r="A298" s="144" t="s">
        <v>288</v>
      </c>
      <c r="B298" s="145"/>
      <c r="C298" s="141"/>
    </row>
    <row r="299" spans="1:3" s="120" customFormat="1" ht="15" customHeight="1">
      <c r="A299" s="144" t="s">
        <v>289</v>
      </c>
      <c r="B299" s="145">
        <v>531</v>
      </c>
      <c r="C299" s="141"/>
    </row>
    <row r="300" spans="1:3" s="120" customFormat="1" ht="15" customHeight="1">
      <c r="A300" s="144" t="s">
        <v>290</v>
      </c>
      <c r="B300" s="145"/>
      <c r="C300" s="141"/>
    </row>
    <row r="301" spans="1:3" s="120" customFormat="1" ht="15" customHeight="1">
      <c r="A301" s="147" t="s">
        <v>318</v>
      </c>
      <c r="B301" s="145"/>
      <c r="C301" s="141"/>
    </row>
    <row r="302" spans="1:3" s="120" customFormat="1" ht="15" customHeight="1">
      <c r="A302" s="144" t="s">
        <v>319</v>
      </c>
      <c r="B302" s="145"/>
      <c r="C302" s="141"/>
    </row>
    <row r="303" spans="1:3" s="120" customFormat="1" ht="15" customHeight="1">
      <c r="A303" s="144" t="s">
        <v>320</v>
      </c>
      <c r="B303" s="145">
        <v>21</v>
      </c>
      <c r="C303" s="141"/>
    </row>
    <row r="304" spans="1:3" s="120" customFormat="1" ht="15" customHeight="1">
      <c r="A304" s="144" t="s">
        <v>321</v>
      </c>
      <c r="B304" s="145"/>
      <c r="C304" s="141"/>
    </row>
    <row r="305" spans="1:3" s="120" customFormat="1" ht="15" customHeight="1">
      <c r="A305" s="144" t="s">
        <v>322</v>
      </c>
      <c r="B305" s="145"/>
      <c r="C305" s="141"/>
    </row>
    <row r="306" spans="1:3" s="120" customFormat="1" ht="15" customHeight="1">
      <c r="A306" s="144" t="s">
        <v>291</v>
      </c>
      <c r="B306" s="145"/>
      <c r="C306" s="141"/>
    </row>
    <row r="307" spans="1:3" s="120" customFormat="1" ht="15" customHeight="1">
      <c r="A307" s="144" t="s">
        <v>323</v>
      </c>
      <c r="B307" s="145">
        <v>4</v>
      </c>
      <c r="C307" s="141"/>
    </row>
    <row r="308" spans="1:3" s="120" customFormat="1" ht="15" customHeight="1">
      <c r="A308" s="133" t="s">
        <v>324</v>
      </c>
      <c r="B308" s="145"/>
      <c r="C308" s="141"/>
    </row>
    <row r="309" spans="1:3" s="120" customFormat="1" ht="15" customHeight="1">
      <c r="A309" s="144" t="s">
        <v>288</v>
      </c>
      <c r="B309" s="145"/>
      <c r="C309" s="141"/>
    </row>
    <row r="310" spans="1:3" s="120" customFormat="1" ht="15" customHeight="1">
      <c r="A310" s="144" t="s">
        <v>289</v>
      </c>
      <c r="B310" s="145"/>
      <c r="C310" s="141"/>
    </row>
    <row r="311" spans="1:3" s="120" customFormat="1" ht="15" customHeight="1">
      <c r="A311" s="144" t="s">
        <v>290</v>
      </c>
      <c r="B311" s="145"/>
      <c r="C311" s="141"/>
    </row>
    <row r="312" spans="1:3" s="120" customFormat="1" ht="15" customHeight="1">
      <c r="A312" s="144" t="s">
        <v>325</v>
      </c>
      <c r="B312" s="145"/>
      <c r="C312" s="141"/>
    </row>
    <row r="313" spans="1:3" s="120" customFormat="1" ht="15" customHeight="1">
      <c r="A313" s="144" t="s">
        <v>291</v>
      </c>
      <c r="B313" s="145"/>
      <c r="C313" s="141"/>
    </row>
    <row r="314" spans="1:3" s="120" customFormat="1" ht="15" customHeight="1">
      <c r="A314" s="144" t="s">
        <v>326</v>
      </c>
      <c r="B314" s="145"/>
      <c r="C314" s="141"/>
    </row>
    <row r="315" spans="1:3" s="120" customFormat="1" ht="15" customHeight="1">
      <c r="A315" s="133" t="s">
        <v>327</v>
      </c>
      <c r="B315" s="145"/>
      <c r="C315" s="141"/>
    </row>
    <row r="316" spans="1:3" s="120" customFormat="1" ht="15" customHeight="1">
      <c r="A316" s="144" t="s">
        <v>288</v>
      </c>
      <c r="B316" s="145"/>
      <c r="C316" s="141"/>
    </row>
    <row r="317" spans="1:3" s="120" customFormat="1" ht="15" customHeight="1">
      <c r="A317" s="144" t="s">
        <v>289</v>
      </c>
      <c r="B317" s="145"/>
      <c r="C317" s="141"/>
    </row>
    <row r="318" spans="1:3" s="120" customFormat="1" ht="15" customHeight="1">
      <c r="A318" s="144" t="s">
        <v>290</v>
      </c>
      <c r="B318" s="145"/>
      <c r="C318" s="141"/>
    </row>
    <row r="319" spans="1:3" s="120" customFormat="1" ht="15" customHeight="1">
      <c r="A319" s="144" t="s">
        <v>328</v>
      </c>
      <c r="B319" s="145"/>
      <c r="C319" s="141"/>
    </row>
    <row r="320" spans="1:3" s="120" customFormat="1" ht="15" customHeight="1">
      <c r="A320" s="144" t="s">
        <v>329</v>
      </c>
      <c r="B320" s="145"/>
      <c r="C320" s="141"/>
    </row>
    <row r="321" spans="1:3" s="120" customFormat="1" ht="15" customHeight="1">
      <c r="A321" s="144" t="s">
        <v>291</v>
      </c>
      <c r="B321" s="145"/>
      <c r="C321" s="141"/>
    </row>
    <row r="322" spans="1:3" s="120" customFormat="1" ht="15" customHeight="1">
      <c r="A322" s="144" t="s">
        <v>330</v>
      </c>
      <c r="B322" s="145"/>
      <c r="C322" s="141"/>
    </row>
    <row r="323" spans="1:3" s="120" customFormat="1" ht="15" customHeight="1">
      <c r="A323" s="133" t="s">
        <v>331</v>
      </c>
      <c r="B323" s="146">
        <v>15</v>
      </c>
      <c r="C323" s="142"/>
    </row>
    <row r="324" spans="1:3" s="120" customFormat="1" ht="15" customHeight="1">
      <c r="A324" s="144" t="s">
        <v>288</v>
      </c>
      <c r="B324" s="145"/>
      <c r="C324" s="141"/>
    </row>
    <row r="325" spans="1:3" s="120" customFormat="1" ht="15" customHeight="1">
      <c r="A325" s="144" t="s">
        <v>289</v>
      </c>
      <c r="B325" s="145"/>
      <c r="C325" s="141"/>
    </row>
    <row r="326" spans="1:3" s="120" customFormat="1" ht="15" customHeight="1">
      <c r="A326" s="144" t="s">
        <v>290</v>
      </c>
      <c r="B326" s="145"/>
      <c r="C326" s="141"/>
    </row>
    <row r="327" spans="1:3" s="120" customFormat="1" ht="15" customHeight="1">
      <c r="A327" s="144" t="s">
        <v>332</v>
      </c>
      <c r="B327" s="145"/>
      <c r="C327" s="141"/>
    </row>
    <row r="328" spans="1:3" s="120" customFormat="1" ht="15" customHeight="1">
      <c r="A328" s="144" t="s">
        <v>333</v>
      </c>
      <c r="B328" s="145">
        <v>15</v>
      </c>
      <c r="C328" s="141"/>
    </row>
    <row r="329" spans="1:3" s="120" customFormat="1" ht="15" customHeight="1">
      <c r="A329" s="144" t="s">
        <v>334</v>
      </c>
      <c r="B329" s="145"/>
      <c r="C329" s="141"/>
    </row>
    <row r="330" spans="1:3" s="120" customFormat="1" ht="15" customHeight="1">
      <c r="A330" s="144" t="s">
        <v>291</v>
      </c>
      <c r="B330" s="145"/>
      <c r="C330" s="141"/>
    </row>
    <row r="331" spans="1:3" s="120" customFormat="1" ht="15" customHeight="1">
      <c r="A331" s="144" t="s">
        <v>335</v>
      </c>
      <c r="B331" s="145"/>
      <c r="C331" s="141"/>
    </row>
    <row r="332" spans="1:3" s="120" customFormat="1" ht="15" customHeight="1">
      <c r="A332" s="133" t="s">
        <v>336</v>
      </c>
      <c r="B332" s="146">
        <f>SUM(B333:B345)</f>
        <v>540.62</v>
      </c>
      <c r="C332" s="142"/>
    </row>
    <row r="333" spans="1:3" s="120" customFormat="1" ht="15" customHeight="1">
      <c r="A333" s="144" t="s">
        <v>288</v>
      </c>
      <c r="B333" s="145">
        <v>344.26</v>
      </c>
      <c r="C333" s="141"/>
    </row>
    <row r="334" spans="1:3" s="120" customFormat="1" ht="15" customHeight="1">
      <c r="A334" s="144" t="s">
        <v>289</v>
      </c>
      <c r="B334" s="145">
        <f>14.6+92</f>
        <v>106.6</v>
      </c>
      <c r="C334" s="141"/>
    </row>
    <row r="335" spans="1:3" s="120" customFormat="1" ht="15" customHeight="1">
      <c r="A335" s="144" t="s">
        <v>290</v>
      </c>
      <c r="B335" s="145"/>
      <c r="C335" s="141"/>
    </row>
    <row r="336" spans="1:3" s="120" customFormat="1" ht="15" customHeight="1">
      <c r="A336" s="144" t="s">
        <v>337</v>
      </c>
      <c r="B336" s="145"/>
      <c r="C336" s="141"/>
    </row>
    <row r="337" spans="1:3" s="120" customFormat="1" ht="15" customHeight="1">
      <c r="A337" s="144" t="s">
        <v>338</v>
      </c>
      <c r="B337" s="145">
        <v>1.9</v>
      </c>
      <c r="C337" s="141"/>
    </row>
    <row r="338" spans="1:3" s="120" customFormat="1" ht="15" customHeight="1">
      <c r="A338" s="144" t="s">
        <v>339</v>
      </c>
      <c r="B338" s="145"/>
      <c r="C338" s="141"/>
    </row>
    <row r="339" spans="1:3" s="120" customFormat="1" ht="15" customHeight="1">
      <c r="A339" s="144" t="s">
        <v>340</v>
      </c>
      <c r="B339" s="145">
        <f>20+41.46</f>
        <v>61.46</v>
      </c>
      <c r="C339" s="141"/>
    </row>
    <row r="340" spans="1:3" s="120" customFormat="1" ht="15" customHeight="1">
      <c r="A340" s="144" t="s">
        <v>341</v>
      </c>
      <c r="B340" s="145"/>
      <c r="C340" s="141"/>
    </row>
    <row r="341" spans="1:3" s="120" customFormat="1" ht="15" customHeight="1">
      <c r="A341" s="144" t="s">
        <v>342</v>
      </c>
      <c r="B341" s="145">
        <v>26.4</v>
      </c>
      <c r="C341" s="141"/>
    </row>
    <row r="342" spans="1:3" s="120" customFormat="1" ht="15" customHeight="1">
      <c r="A342" s="144" t="s">
        <v>343</v>
      </c>
      <c r="B342" s="145"/>
      <c r="C342" s="141"/>
    </row>
    <row r="343" spans="1:3" s="120" customFormat="1" ht="15" customHeight="1">
      <c r="A343" s="144" t="s">
        <v>318</v>
      </c>
      <c r="B343" s="145"/>
      <c r="C343" s="141"/>
    </row>
    <row r="344" spans="1:3" s="120" customFormat="1" ht="15" customHeight="1">
      <c r="A344" s="144" t="s">
        <v>291</v>
      </c>
      <c r="B344" s="145"/>
      <c r="C344" s="141"/>
    </row>
    <row r="345" spans="1:3" s="120" customFormat="1" ht="15" customHeight="1">
      <c r="A345" s="144" t="s">
        <v>344</v>
      </c>
      <c r="B345" s="145"/>
      <c r="C345" s="141"/>
    </row>
    <row r="346" spans="1:3" s="120" customFormat="1" ht="15" customHeight="1">
      <c r="A346" s="133" t="s">
        <v>345</v>
      </c>
      <c r="B346" s="145"/>
      <c r="C346" s="141"/>
    </row>
    <row r="347" spans="1:3" s="120" customFormat="1" ht="15" customHeight="1">
      <c r="A347" s="144" t="s">
        <v>288</v>
      </c>
      <c r="B347" s="145"/>
      <c r="C347" s="141"/>
    </row>
    <row r="348" spans="1:3" s="120" customFormat="1" ht="15" customHeight="1">
      <c r="A348" s="144" t="s">
        <v>289</v>
      </c>
      <c r="B348" s="145"/>
      <c r="C348" s="141"/>
    </row>
    <row r="349" spans="1:3" s="120" customFormat="1" ht="15" customHeight="1">
      <c r="A349" s="144" t="s">
        <v>290</v>
      </c>
      <c r="B349" s="145"/>
      <c r="C349" s="141"/>
    </row>
    <row r="350" spans="1:3" s="120" customFormat="1" ht="15" customHeight="1">
      <c r="A350" s="144" t="s">
        <v>346</v>
      </c>
      <c r="B350" s="145"/>
      <c r="C350" s="141"/>
    </row>
    <row r="351" spans="1:3" s="120" customFormat="1" ht="15" customHeight="1">
      <c r="A351" s="144" t="s">
        <v>347</v>
      </c>
      <c r="B351" s="145"/>
      <c r="C351" s="141"/>
    </row>
    <row r="352" spans="1:3" s="120" customFormat="1" ht="15" customHeight="1">
      <c r="A352" s="144" t="s">
        <v>348</v>
      </c>
      <c r="B352" s="145"/>
      <c r="C352" s="141"/>
    </row>
    <row r="353" spans="1:3" s="120" customFormat="1" ht="15" customHeight="1">
      <c r="A353" s="144" t="s">
        <v>318</v>
      </c>
      <c r="B353" s="145"/>
      <c r="C353" s="141"/>
    </row>
    <row r="354" spans="1:3" s="120" customFormat="1" ht="15" customHeight="1">
      <c r="A354" s="144" t="s">
        <v>291</v>
      </c>
      <c r="B354" s="145"/>
      <c r="C354" s="141"/>
    </row>
    <row r="355" spans="1:3" s="120" customFormat="1" ht="15" customHeight="1">
      <c r="A355" s="144" t="s">
        <v>349</v>
      </c>
      <c r="B355" s="145"/>
      <c r="C355" s="141"/>
    </row>
    <row r="356" spans="1:3" s="120" customFormat="1" ht="15" customHeight="1">
      <c r="A356" s="133" t="s">
        <v>350</v>
      </c>
      <c r="B356" s="145"/>
      <c r="C356" s="141"/>
    </row>
    <row r="357" spans="1:3" s="120" customFormat="1" ht="15" customHeight="1">
      <c r="A357" s="144" t="s">
        <v>288</v>
      </c>
      <c r="B357" s="145"/>
      <c r="C357" s="141"/>
    </row>
    <row r="358" spans="1:3" s="120" customFormat="1" ht="15" customHeight="1">
      <c r="A358" s="144" t="s">
        <v>289</v>
      </c>
      <c r="B358" s="145"/>
      <c r="C358" s="141"/>
    </row>
    <row r="359" spans="1:3" s="120" customFormat="1" ht="15" customHeight="1">
      <c r="A359" s="144" t="s">
        <v>290</v>
      </c>
      <c r="B359" s="145"/>
      <c r="C359" s="141"/>
    </row>
    <row r="360" spans="1:3" s="120" customFormat="1" ht="15" customHeight="1">
      <c r="A360" s="144" t="s">
        <v>351</v>
      </c>
      <c r="B360" s="145"/>
      <c r="C360" s="141"/>
    </row>
    <row r="361" spans="1:3" s="120" customFormat="1" ht="15" customHeight="1">
      <c r="A361" s="144" t="s">
        <v>352</v>
      </c>
      <c r="B361" s="145"/>
      <c r="C361" s="141"/>
    </row>
    <row r="362" spans="1:3" s="120" customFormat="1" ht="15" customHeight="1">
      <c r="A362" s="144" t="s">
        <v>353</v>
      </c>
      <c r="B362" s="145"/>
      <c r="C362" s="141"/>
    </row>
    <row r="363" spans="1:3" s="120" customFormat="1" ht="15" customHeight="1">
      <c r="A363" s="144" t="s">
        <v>318</v>
      </c>
      <c r="B363" s="145"/>
      <c r="C363" s="141"/>
    </row>
    <row r="364" spans="1:3" s="120" customFormat="1" ht="15" customHeight="1">
      <c r="A364" s="144" t="s">
        <v>291</v>
      </c>
      <c r="B364" s="145"/>
      <c r="C364" s="141"/>
    </row>
    <row r="365" spans="1:3" s="120" customFormat="1" ht="15" customHeight="1">
      <c r="A365" s="144" t="s">
        <v>354</v>
      </c>
      <c r="B365" s="145"/>
      <c r="C365" s="141"/>
    </row>
    <row r="366" spans="1:3" s="120" customFormat="1" ht="15" customHeight="1">
      <c r="A366" s="148" t="s">
        <v>355</v>
      </c>
      <c r="B366" s="145"/>
      <c r="C366" s="141"/>
    </row>
    <row r="367" spans="1:3" s="120" customFormat="1" ht="15" customHeight="1">
      <c r="A367" s="144" t="s">
        <v>288</v>
      </c>
      <c r="B367" s="145"/>
      <c r="C367" s="141"/>
    </row>
    <row r="368" spans="1:3" s="120" customFormat="1" ht="15" customHeight="1">
      <c r="A368" s="144" t="s">
        <v>289</v>
      </c>
      <c r="B368" s="145"/>
      <c r="C368" s="141"/>
    </row>
    <row r="369" spans="1:3" s="120" customFormat="1" ht="15" customHeight="1">
      <c r="A369" s="144" t="s">
        <v>290</v>
      </c>
      <c r="B369" s="145"/>
      <c r="C369" s="141"/>
    </row>
    <row r="370" spans="1:3" s="120" customFormat="1" ht="15" customHeight="1">
      <c r="A370" s="144" t="s">
        <v>356</v>
      </c>
      <c r="B370" s="145"/>
      <c r="C370" s="141"/>
    </row>
    <row r="371" spans="1:3" s="120" customFormat="1" ht="15" customHeight="1">
      <c r="A371" s="144" t="s">
        <v>357</v>
      </c>
      <c r="B371" s="145"/>
      <c r="C371" s="141"/>
    </row>
    <row r="372" spans="1:3" s="120" customFormat="1" ht="15" customHeight="1">
      <c r="A372" s="144" t="s">
        <v>291</v>
      </c>
      <c r="B372" s="145"/>
      <c r="C372" s="141"/>
    </row>
    <row r="373" spans="1:3" s="120" customFormat="1" ht="15" customHeight="1">
      <c r="A373" s="144" t="s">
        <v>358</v>
      </c>
      <c r="B373" s="145"/>
      <c r="C373" s="141"/>
    </row>
    <row r="374" spans="1:3" s="120" customFormat="1" ht="15" customHeight="1">
      <c r="A374" s="133" t="s">
        <v>359</v>
      </c>
      <c r="B374" s="145"/>
      <c r="C374" s="141"/>
    </row>
    <row r="375" spans="1:3" s="120" customFormat="1" ht="15" customHeight="1">
      <c r="A375" s="144" t="s">
        <v>288</v>
      </c>
      <c r="B375" s="145"/>
      <c r="C375" s="141"/>
    </row>
    <row r="376" spans="1:3" s="120" customFormat="1" ht="15" customHeight="1">
      <c r="A376" s="144" t="s">
        <v>289</v>
      </c>
      <c r="B376" s="145"/>
      <c r="C376" s="141"/>
    </row>
    <row r="377" spans="1:3" s="120" customFormat="1" ht="15" customHeight="1">
      <c r="A377" s="144" t="s">
        <v>318</v>
      </c>
      <c r="B377" s="145"/>
      <c r="C377" s="141"/>
    </row>
    <row r="378" spans="1:3" s="120" customFormat="1" ht="15" customHeight="1">
      <c r="A378" s="144" t="s">
        <v>360</v>
      </c>
      <c r="B378" s="145"/>
      <c r="C378" s="141"/>
    </row>
    <row r="379" spans="1:3" s="120" customFormat="1" ht="15" customHeight="1">
      <c r="A379" s="144" t="s">
        <v>361</v>
      </c>
      <c r="B379" s="145"/>
      <c r="C379" s="141"/>
    </row>
    <row r="380" spans="1:3" s="120" customFormat="1" ht="15" customHeight="1">
      <c r="A380" s="133" t="s">
        <v>362</v>
      </c>
      <c r="B380" s="146">
        <f>SUM(B381:B382)</f>
        <v>48.58</v>
      </c>
      <c r="C380" s="142"/>
    </row>
    <row r="381" spans="1:3" s="120" customFormat="1" ht="15" customHeight="1">
      <c r="A381" s="144" t="s">
        <v>363</v>
      </c>
      <c r="B381" s="145"/>
      <c r="C381" s="141"/>
    </row>
    <row r="382" spans="1:3" s="120" customFormat="1" ht="15" customHeight="1">
      <c r="A382" s="144" t="s">
        <v>364</v>
      </c>
      <c r="B382" s="145">
        <f>34+14.58</f>
        <v>48.58</v>
      </c>
      <c r="C382" s="141"/>
    </row>
    <row r="383" spans="1:3" s="120" customFormat="1" ht="15" customHeight="1">
      <c r="A383" s="133" t="s">
        <v>365</v>
      </c>
      <c r="B383" s="146">
        <f>B384+B389+B396+B402+B408+B412+B416+B420+B426+B433</f>
        <v>23984.11</v>
      </c>
      <c r="C383" s="142"/>
    </row>
    <row r="384" spans="1:3" s="120" customFormat="1" ht="15" customHeight="1">
      <c r="A384" s="133" t="s">
        <v>366</v>
      </c>
      <c r="B384" s="145">
        <f>SUM(B385:B388)</f>
        <v>0</v>
      </c>
      <c r="C384" s="141"/>
    </row>
    <row r="385" spans="1:3" s="120" customFormat="1" ht="15" customHeight="1">
      <c r="A385" s="144" t="s">
        <v>288</v>
      </c>
      <c r="B385" s="145"/>
      <c r="C385" s="141"/>
    </row>
    <row r="386" spans="1:3" s="120" customFormat="1" ht="15" customHeight="1">
      <c r="A386" s="144" t="s">
        <v>289</v>
      </c>
      <c r="B386" s="145"/>
      <c r="C386" s="141"/>
    </row>
    <row r="387" spans="1:3" s="120" customFormat="1" ht="15" customHeight="1">
      <c r="A387" s="144" t="s">
        <v>290</v>
      </c>
      <c r="B387" s="145"/>
      <c r="C387" s="141"/>
    </row>
    <row r="388" spans="1:3" s="120" customFormat="1" ht="15" customHeight="1">
      <c r="A388" s="144" t="s">
        <v>367</v>
      </c>
      <c r="B388" s="145"/>
      <c r="C388" s="141"/>
    </row>
    <row r="389" spans="1:3" s="120" customFormat="1" ht="15" customHeight="1">
      <c r="A389" s="133" t="s">
        <v>368</v>
      </c>
      <c r="B389" s="146">
        <f>SUM(B390:B395)</f>
        <v>22784.11</v>
      </c>
      <c r="C389" s="142"/>
    </row>
    <row r="390" spans="1:3" s="120" customFormat="1" ht="15" customHeight="1">
      <c r="A390" s="144" t="s">
        <v>369</v>
      </c>
      <c r="B390" s="145"/>
      <c r="C390" s="141"/>
    </row>
    <row r="391" spans="1:3" s="120" customFormat="1" ht="15" customHeight="1">
      <c r="A391" s="144" t="s">
        <v>370</v>
      </c>
      <c r="B391" s="145">
        <f>23984.11-1200</f>
        <v>22784.11</v>
      </c>
      <c r="C391" s="141"/>
    </row>
    <row r="392" spans="1:3" s="120" customFormat="1" ht="15" customHeight="1">
      <c r="A392" s="144" t="s">
        <v>371</v>
      </c>
      <c r="B392" s="145"/>
      <c r="C392" s="141"/>
    </row>
    <row r="393" spans="1:3" s="120" customFormat="1" ht="15" customHeight="1">
      <c r="A393" s="144" t="s">
        <v>372</v>
      </c>
      <c r="B393" s="145"/>
      <c r="C393" s="141"/>
    </row>
    <row r="394" spans="1:3" s="120" customFormat="1" ht="15" customHeight="1">
      <c r="A394" s="144" t="s">
        <v>373</v>
      </c>
      <c r="B394" s="145"/>
      <c r="C394" s="141"/>
    </row>
    <row r="395" spans="1:3" s="120" customFormat="1" ht="15" customHeight="1">
      <c r="A395" s="144" t="s">
        <v>374</v>
      </c>
      <c r="B395" s="145"/>
      <c r="C395" s="141"/>
    </row>
    <row r="396" spans="1:3" s="120" customFormat="1" ht="15" customHeight="1">
      <c r="A396" s="133" t="s">
        <v>375</v>
      </c>
      <c r="B396" s="145"/>
      <c r="C396" s="141"/>
    </row>
    <row r="397" spans="1:3" s="120" customFormat="1" ht="15" customHeight="1">
      <c r="A397" s="144" t="s">
        <v>376</v>
      </c>
      <c r="B397" s="145"/>
      <c r="C397" s="141"/>
    </row>
    <row r="398" spans="1:3" s="120" customFormat="1" ht="15" customHeight="1">
      <c r="A398" s="144" t="s">
        <v>377</v>
      </c>
      <c r="B398" s="145"/>
      <c r="C398" s="141"/>
    </row>
    <row r="399" spans="1:3" s="120" customFormat="1" ht="15" customHeight="1">
      <c r="A399" s="144" t="s">
        <v>378</v>
      </c>
      <c r="B399" s="145"/>
      <c r="C399" s="141"/>
    </row>
    <row r="400" spans="1:3" s="120" customFormat="1" ht="15" customHeight="1">
      <c r="A400" s="144" t="s">
        <v>379</v>
      </c>
      <c r="B400" s="145"/>
      <c r="C400" s="141"/>
    </row>
    <row r="401" spans="1:3" s="120" customFormat="1" ht="15" customHeight="1">
      <c r="A401" s="144" t="s">
        <v>380</v>
      </c>
      <c r="B401" s="145"/>
      <c r="C401" s="141"/>
    </row>
    <row r="402" spans="1:3" s="120" customFormat="1" ht="15" customHeight="1">
      <c r="A402" s="133" t="s">
        <v>381</v>
      </c>
      <c r="B402" s="145"/>
      <c r="C402" s="141"/>
    </row>
    <row r="403" spans="1:3" s="120" customFormat="1" ht="15" customHeight="1">
      <c r="A403" s="144" t="s">
        <v>382</v>
      </c>
      <c r="B403" s="145"/>
      <c r="C403" s="141"/>
    </row>
    <row r="404" spans="1:3" s="120" customFormat="1" ht="15" customHeight="1">
      <c r="A404" s="144" t="s">
        <v>383</v>
      </c>
      <c r="B404" s="145"/>
      <c r="C404" s="141"/>
    </row>
    <row r="405" spans="1:3" s="120" customFormat="1" ht="15" customHeight="1">
      <c r="A405" s="144" t="s">
        <v>384</v>
      </c>
      <c r="B405" s="145"/>
      <c r="C405" s="141"/>
    </row>
    <row r="406" spans="1:3" s="120" customFormat="1" ht="15" customHeight="1">
      <c r="A406" s="144" t="s">
        <v>385</v>
      </c>
      <c r="B406" s="145"/>
      <c r="C406" s="141"/>
    </row>
    <row r="407" spans="1:3" s="120" customFormat="1" ht="15" customHeight="1">
      <c r="A407" s="144" t="s">
        <v>386</v>
      </c>
      <c r="B407" s="145"/>
      <c r="C407" s="141"/>
    </row>
    <row r="408" spans="1:3" s="120" customFormat="1" ht="15" customHeight="1">
      <c r="A408" s="133" t="s">
        <v>387</v>
      </c>
      <c r="B408" s="145"/>
      <c r="C408" s="141"/>
    </row>
    <row r="409" spans="1:3" s="120" customFormat="1" ht="15" customHeight="1">
      <c r="A409" s="144" t="s">
        <v>388</v>
      </c>
      <c r="B409" s="145"/>
      <c r="C409" s="141"/>
    </row>
    <row r="410" spans="1:3" s="120" customFormat="1" ht="15" customHeight="1">
      <c r="A410" s="144" t="s">
        <v>389</v>
      </c>
      <c r="B410" s="145"/>
      <c r="C410" s="141"/>
    </row>
    <row r="411" spans="1:3" s="120" customFormat="1" ht="15" customHeight="1">
      <c r="A411" s="144" t="s">
        <v>390</v>
      </c>
      <c r="B411" s="145"/>
      <c r="C411" s="141"/>
    </row>
    <row r="412" spans="1:3" s="120" customFormat="1" ht="15" customHeight="1">
      <c r="A412" s="133" t="s">
        <v>391</v>
      </c>
      <c r="B412" s="145"/>
      <c r="C412" s="141"/>
    </row>
    <row r="413" spans="1:3" s="120" customFormat="1" ht="15" customHeight="1">
      <c r="A413" s="144" t="s">
        <v>392</v>
      </c>
      <c r="B413" s="145"/>
      <c r="C413" s="141"/>
    </row>
    <row r="414" spans="1:3" s="120" customFormat="1" ht="15" customHeight="1">
      <c r="A414" s="144" t="s">
        <v>393</v>
      </c>
      <c r="B414" s="145"/>
      <c r="C414" s="141"/>
    </row>
    <row r="415" spans="1:3" s="120" customFormat="1" ht="15" customHeight="1">
      <c r="A415" s="144" t="s">
        <v>394</v>
      </c>
      <c r="B415" s="145"/>
      <c r="C415" s="141"/>
    </row>
    <row r="416" spans="1:3" s="120" customFormat="1" ht="15" customHeight="1">
      <c r="A416" s="133" t="s">
        <v>395</v>
      </c>
      <c r="B416" s="145"/>
      <c r="C416" s="141"/>
    </row>
    <row r="417" spans="1:3" s="120" customFormat="1" ht="15" customHeight="1">
      <c r="A417" s="144" t="s">
        <v>396</v>
      </c>
      <c r="B417" s="145"/>
      <c r="C417" s="141"/>
    </row>
    <row r="418" spans="1:3" s="120" customFormat="1" ht="15" customHeight="1">
      <c r="A418" s="144" t="s">
        <v>397</v>
      </c>
      <c r="B418" s="145"/>
      <c r="C418" s="141"/>
    </row>
    <row r="419" spans="1:3" s="120" customFormat="1" ht="15" customHeight="1">
      <c r="A419" s="144" t="s">
        <v>398</v>
      </c>
      <c r="B419" s="145"/>
      <c r="C419" s="141"/>
    </row>
    <row r="420" spans="1:3" s="120" customFormat="1" ht="15" customHeight="1">
      <c r="A420" s="133" t="s">
        <v>399</v>
      </c>
      <c r="B420" s="145"/>
      <c r="C420" s="141"/>
    </row>
    <row r="421" spans="1:3" s="120" customFormat="1" ht="15" customHeight="1">
      <c r="A421" s="144" t="s">
        <v>400</v>
      </c>
      <c r="B421" s="145"/>
      <c r="C421" s="141"/>
    </row>
    <row r="422" spans="1:3" s="120" customFormat="1" ht="15" customHeight="1">
      <c r="A422" s="144" t="s">
        <v>401</v>
      </c>
      <c r="B422" s="145"/>
      <c r="C422" s="141"/>
    </row>
    <row r="423" spans="1:3" s="120" customFormat="1" ht="15" customHeight="1">
      <c r="A423" s="144" t="s">
        <v>402</v>
      </c>
      <c r="B423" s="145"/>
      <c r="C423" s="141"/>
    </row>
    <row r="424" spans="1:3" s="120" customFormat="1" ht="15" customHeight="1">
      <c r="A424" s="144" t="s">
        <v>403</v>
      </c>
      <c r="B424" s="145"/>
      <c r="C424" s="141"/>
    </row>
    <row r="425" spans="1:3" s="120" customFormat="1" ht="15" customHeight="1">
      <c r="A425" s="144" t="s">
        <v>404</v>
      </c>
      <c r="B425" s="145"/>
      <c r="C425" s="141"/>
    </row>
    <row r="426" spans="1:3" s="120" customFormat="1" ht="15" customHeight="1">
      <c r="A426" s="133" t="s">
        <v>405</v>
      </c>
      <c r="B426" s="146">
        <f>SUM(B427:B432)</f>
        <v>1200</v>
      </c>
      <c r="C426" s="142"/>
    </row>
    <row r="427" spans="1:3" s="120" customFormat="1" ht="15" customHeight="1">
      <c r="A427" s="144" t="s">
        <v>406</v>
      </c>
      <c r="B427" s="145"/>
      <c r="C427" s="141"/>
    </row>
    <row r="428" spans="1:3" s="120" customFormat="1" ht="15" customHeight="1">
      <c r="A428" s="144" t="s">
        <v>407</v>
      </c>
      <c r="B428" s="145"/>
      <c r="C428" s="141"/>
    </row>
    <row r="429" spans="1:3" s="120" customFormat="1" ht="15" customHeight="1">
      <c r="A429" s="144" t="s">
        <v>408</v>
      </c>
      <c r="B429" s="145"/>
      <c r="C429" s="141"/>
    </row>
    <row r="430" spans="1:3" s="120" customFormat="1" ht="15" customHeight="1">
      <c r="A430" s="144" t="s">
        <v>409</v>
      </c>
      <c r="B430" s="145"/>
      <c r="C430" s="141"/>
    </row>
    <row r="431" spans="1:3" s="120" customFormat="1" ht="15" customHeight="1">
      <c r="A431" s="144" t="s">
        <v>410</v>
      </c>
      <c r="B431" s="145"/>
      <c r="C431" s="141"/>
    </row>
    <row r="432" spans="1:3" s="120" customFormat="1" ht="15" customHeight="1">
      <c r="A432" s="144" t="s">
        <v>411</v>
      </c>
      <c r="B432" s="145">
        <v>1200</v>
      </c>
      <c r="C432" s="141"/>
    </row>
    <row r="433" spans="1:3" s="120" customFormat="1" ht="15" customHeight="1">
      <c r="A433" s="133" t="s">
        <v>412</v>
      </c>
      <c r="B433" s="145"/>
      <c r="C433" s="141"/>
    </row>
    <row r="434" spans="1:3" s="120" customFormat="1" ht="15" customHeight="1">
      <c r="A434" s="144" t="s">
        <v>413</v>
      </c>
      <c r="B434" s="145"/>
      <c r="C434" s="141"/>
    </row>
    <row r="435" spans="1:3" s="120" customFormat="1" ht="15" customHeight="1">
      <c r="A435" s="133" t="s">
        <v>414</v>
      </c>
      <c r="B435" s="146">
        <f>B436+B441+B450+B456+B461+B466+B471+B478+B482+B486</f>
        <v>177.05</v>
      </c>
      <c r="C435" s="142"/>
    </row>
    <row r="436" spans="1:3" s="120" customFormat="1" ht="15" customHeight="1">
      <c r="A436" s="133" t="s">
        <v>415</v>
      </c>
      <c r="B436" s="146">
        <f>SUM(B437:B440)</f>
        <v>143.05</v>
      </c>
      <c r="C436" s="142"/>
    </row>
    <row r="437" spans="1:3" s="120" customFormat="1" ht="15" customHeight="1">
      <c r="A437" s="144" t="s">
        <v>288</v>
      </c>
      <c r="B437" s="145">
        <v>96.45</v>
      </c>
      <c r="C437" s="141"/>
    </row>
    <row r="438" spans="1:3" s="120" customFormat="1" ht="15" customHeight="1">
      <c r="A438" s="144" t="s">
        <v>289</v>
      </c>
      <c r="B438" s="145">
        <v>16.6</v>
      </c>
      <c r="C438" s="141"/>
    </row>
    <row r="439" spans="1:3" s="120" customFormat="1" ht="15" customHeight="1">
      <c r="A439" s="144" t="s">
        <v>290</v>
      </c>
      <c r="B439" s="145"/>
      <c r="C439" s="141"/>
    </row>
    <row r="440" spans="1:3" s="120" customFormat="1" ht="15" customHeight="1">
      <c r="A440" s="144" t="s">
        <v>416</v>
      </c>
      <c r="B440" s="145">
        <v>30</v>
      </c>
      <c r="C440" s="141"/>
    </row>
    <row r="441" spans="1:3" s="120" customFormat="1" ht="15" customHeight="1">
      <c r="A441" s="133" t="s">
        <v>417</v>
      </c>
      <c r="B441" s="145"/>
      <c r="C441" s="141"/>
    </row>
    <row r="442" spans="1:3" s="120" customFormat="1" ht="15" customHeight="1">
      <c r="A442" s="144" t="s">
        <v>418</v>
      </c>
      <c r="B442" s="145"/>
      <c r="C442" s="141"/>
    </row>
    <row r="443" spans="1:3" s="120" customFormat="1" ht="15" customHeight="1">
      <c r="A443" s="144" t="s">
        <v>419</v>
      </c>
      <c r="B443" s="145"/>
      <c r="C443" s="141"/>
    </row>
    <row r="444" spans="1:3" s="120" customFormat="1" ht="15" customHeight="1">
      <c r="A444" s="144" t="s">
        <v>420</v>
      </c>
      <c r="B444" s="145"/>
      <c r="C444" s="141"/>
    </row>
    <row r="445" spans="1:3" s="120" customFormat="1" ht="15" customHeight="1">
      <c r="A445" s="144" t="s">
        <v>421</v>
      </c>
      <c r="B445" s="145"/>
      <c r="C445" s="141"/>
    </row>
    <row r="446" spans="1:3" s="120" customFormat="1" ht="15" customHeight="1">
      <c r="A446" s="144" t="s">
        <v>422</v>
      </c>
      <c r="B446" s="145"/>
      <c r="C446" s="141"/>
    </row>
    <row r="447" spans="1:3" s="120" customFormat="1" ht="15" customHeight="1">
      <c r="A447" s="144" t="s">
        <v>423</v>
      </c>
      <c r="B447" s="145"/>
      <c r="C447" s="141"/>
    </row>
    <row r="448" spans="1:3" s="120" customFormat="1" ht="15" customHeight="1">
      <c r="A448" s="144" t="s">
        <v>424</v>
      </c>
      <c r="B448" s="145"/>
      <c r="C448" s="141"/>
    </row>
    <row r="449" spans="1:3" s="120" customFormat="1" ht="15" customHeight="1">
      <c r="A449" s="144" t="s">
        <v>425</v>
      </c>
      <c r="B449" s="145"/>
      <c r="C449" s="141"/>
    </row>
    <row r="450" spans="1:3" s="120" customFormat="1" ht="15" customHeight="1">
      <c r="A450" s="133" t="s">
        <v>426</v>
      </c>
      <c r="B450" s="145"/>
      <c r="C450" s="141"/>
    </row>
    <row r="451" spans="1:3" s="120" customFormat="1" ht="15" customHeight="1">
      <c r="A451" s="144" t="s">
        <v>418</v>
      </c>
      <c r="B451" s="145"/>
      <c r="C451" s="141"/>
    </row>
    <row r="452" spans="1:3" s="120" customFormat="1" ht="15" customHeight="1">
      <c r="A452" s="144" t="s">
        <v>427</v>
      </c>
      <c r="B452" s="145"/>
      <c r="C452" s="141"/>
    </row>
    <row r="453" spans="1:3" s="120" customFormat="1" ht="15" customHeight="1">
      <c r="A453" s="149" t="s">
        <v>428</v>
      </c>
      <c r="B453" s="145"/>
      <c r="C453" s="141"/>
    </row>
    <row r="454" spans="1:3" s="120" customFormat="1" ht="15" customHeight="1">
      <c r="A454" s="144" t="s">
        <v>429</v>
      </c>
      <c r="B454" s="145"/>
      <c r="C454" s="141"/>
    </row>
    <row r="455" spans="1:3" s="120" customFormat="1" ht="15" customHeight="1">
      <c r="A455" s="144" t="s">
        <v>430</v>
      </c>
      <c r="B455" s="145"/>
      <c r="C455" s="141"/>
    </row>
    <row r="456" spans="1:7" s="120" customFormat="1" ht="15" customHeight="1">
      <c r="A456" s="133" t="s">
        <v>431</v>
      </c>
      <c r="B456" s="145"/>
      <c r="C456" s="141"/>
      <c r="E456" s="121"/>
      <c r="F456" s="121"/>
      <c r="G456" s="121"/>
    </row>
    <row r="457" spans="1:7" s="120" customFormat="1" ht="15" customHeight="1">
      <c r="A457" s="144" t="s">
        <v>418</v>
      </c>
      <c r="B457" s="145"/>
      <c r="C457" s="141"/>
      <c r="E457" s="121"/>
      <c r="F457" s="121"/>
      <c r="G457" s="121"/>
    </row>
    <row r="458" spans="1:7" s="120" customFormat="1" ht="15" customHeight="1">
      <c r="A458" s="144" t="s">
        <v>432</v>
      </c>
      <c r="B458" s="145"/>
      <c r="C458" s="141"/>
      <c r="E458" s="121"/>
      <c r="F458" s="121"/>
      <c r="G458" s="121"/>
    </row>
    <row r="459" spans="1:7" s="120" customFormat="1" ht="15" customHeight="1">
      <c r="A459" s="144" t="s">
        <v>433</v>
      </c>
      <c r="B459" s="145"/>
      <c r="C459" s="141"/>
      <c r="E459" s="121"/>
      <c r="F459" s="121"/>
      <c r="G459" s="121"/>
    </row>
    <row r="460" spans="1:3" s="120" customFormat="1" ht="15" customHeight="1">
      <c r="A460" s="144" t="s">
        <v>434</v>
      </c>
      <c r="B460" s="145"/>
      <c r="C460" s="141"/>
    </row>
    <row r="461" spans="1:3" s="120" customFormat="1" ht="15" customHeight="1">
      <c r="A461" s="133" t="s">
        <v>435</v>
      </c>
      <c r="B461" s="145"/>
      <c r="C461" s="141"/>
    </row>
    <row r="462" spans="1:3" s="120" customFormat="1" ht="15" customHeight="1">
      <c r="A462" s="144" t="s">
        <v>418</v>
      </c>
      <c r="B462" s="145"/>
      <c r="C462" s="141"/>
    </row>
    <row r="463" spans="1:3" s="120" customFormat="1" ht="15" customHeight="1">
      <c r="A463" s="144" t="s">
        <v>436</v>
      </c>
      <c r="B463" s="145"/>
      <c r="C463" s="141"/>
    </row>
    <row r="464" spans="1:3" s="120" customFormat="1" ht="15" customHeight="1">
      <c r="A464" s="144" t="s">
        <v>437</v>
      </c>
      <c r="B464" s="145"/>
      <c r="C464" s="141"/>
    </row>
    <row r="465" spans="1:3" s="120" customFormat="1" ht="15" customHeight="1">
      <c r="A465" s="144" t="s">
        <v>438</v>
      </c>
      <c r="B465" s="145"/>
      <c r="C465" s="141"/>
    </row>
    <row r="466" spans="1:3" s="120" customFormat="1" ht="15" customHeight="1">
      <c r="A466" s="133" t="s">
        <v>439</v>
      </c>
      <c r="B466" s="145"/>
      <c r="C466" s="141"/>
    </row>
    <row r="467" spans="1:3" s="120" customFormat="1" ht="15" customHeight="1">
      <c r="A467" s="144" t="s">
        <v>440</v>
      </c>
      <c r="B467" s="145"/>
      <c r="C467" s="141"/>
    </row>
    <row r="468" spans="1:3" s="120" customFormat="1" ht="15" customHeight="1">
      <c r="A468" s="144" t="s">
        <v>441</v>
      </c>
      <c r="B468" s="145"/>
      <c r="C468" s="141"/>
    </row>
    <row r="469" spans="1:3" s="120" customFormat="1" ht="15" customHeight="1">
      <c r="A469" s="144" t="s">
        <v>442</v>
      </c>
      <c r="B469" s="145"/>
      <c r="C469" s="141"/>
    </row>
    <row r="470" spans="1:3" s="120" customFormat="1" ht="15" customHeight="1">
      <c r="A470" s="144" t="s">
        <v>443</v>
      </c>
      <c r="B470" s="145"/>
      <c r="C470" s="141"/>
    </row>
    <row r="471" spans="1:3" s="120" customFormat="1" ht="15" customHeight="1">
      <c r="A471" s="133" t="s">
        <v>444</v>
      </c>
      <c r="B471" s="146">
        <f>SUM(B472:B477)</f>
        <v>34</v>
      </c>
      <c r="C471" s="142"/>
    </row>
    <row r="472" spans="1:3" s="120" customFormat="1" ht="15" customHeight="1">
      <c r="A472" s="144" t="s">
        <v>418</v>
      </c>
      <c r="B472" s="145"/>
      <c r="C472" s="141"/>
    </row>
    <row r="473" spans="1:3" s="120" customFormat="1" ht="15" customHeight="1">
      <c r="A473" s="144" t="s">
        <v>445</v>
      </c>
      <c r="B473" s="145">
        <v>34</v>
      </c>
      <c r="C473" s="141"/>
    </row>
    <row r="474" spans="1:3" s="120" customFormat="1" ht="15" customHeight="1">
      <c r="A474" s="144" t="s">
        <v>446</v>
      </c>
      <c r="B474" s="145"/>
      <c r="C474" s="141"/>
    </row>
    <row r="475" spans="1:3" s="120" customFormat="1" ht="15" customHeight="1">
      <c r="A475" s="144" t="s">
        <v>447</v>
      </c>
      <c r="B475" s="145"/>
      <c r="C475" s="141"/>
    </row>
    <row r="476" spans="1:3" s="120" customFormat="1" ht="15" customHeight="1">
      <c r="A476" s="144" t="s">
        <v>448</v>
      </c>
      <c r="B476" s="145"/>
      <c r="C476" s="141"/>
    </row>
    <row r="477" spans="1:3" s="120" customFormat="1" ht="15" customHeight="1">
      <c r="A477" s="144" t="s">
        <v>449</v>
      </c>
      <c r="B477" s="145"/>
      <c r="C477" s="141"/>
    </row>
    <row r="478" spans="1:3" s="120" customFormat="1" ht="15" customHeight="1">
      <c r="A478" s="133" t="s">
        <v>450</v>
      </c>
      <c r="B478" s="145"/>
      <c r="C478" s="141"/>
    </row>
    <row r="479" spans="1:251" s="122" customFormat="1" ht="15" customHeight="1">
      <c r="A479" s="144" t="s">
        <v>451</v>
      </c>
      <c r="B479" s="145"/>
      <c r="C479" s="141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20"/>
      <c r="CQ479" s="120"/>
      <c r="CR479" s="120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  <c r="DC479" s="120"/>
      <c r="DD479" s="120"/>
      <c r="DE479" s="120"/>
      <c r="DF479" s="120"/>
      <c r="DG479" s="120"/>
      <c r="DH479" s="120"/>
      <c r="DI479" s="120"/>
      <c r="DJ479" s="120"/>
      <c r="DK479" s="120"/>
      <c r="DL479" s="120"/>
      <c r="DM479" s="120"/>
      <c r="DN479" s="120"/>
      <c r="DO479" s="120"/>
      <c r="DP479" s="120"/>
      <c r="DQ479" s="120"/>
      <c r="DR479" s="120"/>
      <c r="DS479" s="120"/>
      <c r="DT479" s="120"/>
      <c r="DU479" s="120"/>
      <c r="DV479" s="120"/>
      <c r="DW479" s="120"/>
      <c r="DX479" s="120"/>
      <c r="DY479" s="120"/>
      <c r="DZ479" s="120"/>
      <c r="EA479" s="120"/>
      <c r="EB479" s="120"/>
      <c r="EC479" s="120"/>
      <c r="ED479" s="120"/>
      <c r="EE479" s="120"/>
      <c r="EF479" s="120"/>
      <c r="EG479" s="120"/>
      <c r="EH479" s="120"/>
      <c r="EI479" s="120"/>
      <c r="EJ479" s="120"/>
      <c r="EK479" s="120"/>
      <c r="EL479" s="120"/>
      <c r="EM479" s="120"/>
      <c r="EN479" s="120"/>
      <c r="EO479" s="120"/>
      <c r="EP479" s="120"/>
      <c r="EQ479" s="120"/>
      <c r="ER479" s="120"/>
      <c r="ES479" s="120"/>
      <c r="ET479" s="120"/>
      <c r="EU479" s="120"/>
      <c r="EV479" s="120"/>
      <c r="EW479" s="120"/>
      <c r="EX479" s="120"/>
      <c r="EY479" s="120"/>
      <c r="EZ479" s="120"/>
      <c r="FA479" s="120"/>
      <c r="FB479" s="120"/>
      <c r="FC479" s="120"/>
      <c r="FD479" s="120"/>
      <c r="FE479" s="120"/>
      <c r="FF479" s="120"/>
      <c r="FG479" s="120"/>
      <c r="FH479" s="120"/>
      <c r="FI479" s="120"/>
      <c r="FJ479" s="120"/>
      <c r="FK479" s="120"/>
      <c r="FL479" s="120"/>
      <c r="FM479" s="120"/>
      <c r="FN479" s="120"/>
      <c r="FO479" s="120"/>
      <c r="FP479" s="120"/>
      <c r="FQ479" s="120"/>
      <c r="FR479" s="120"/>
      <c r="FS479" s="120"/>
      <c r="FT479" s="120"/>
      <c r="FU479" s="120"/>
      <c r="FV479" s="120"/>
      <c r="FW479" s="120"/>
      <c r="FX479" s="120"/>
      <c r="FY479" s="120"/>
      <c r="FZ479" s="120"/>
      <c r="GA479" s="120"/>
      <c r="GB479" s="120"/>
      <c r="GC479" s="120"/>
      <c r="GD479" s="120"/>
      <c r="GE479" s="120"/>
      <c r="GF479" s="120"/>
      <c r="GG479" s="120"/>
      <c r="GH479" s="120"/>
      <c r="GI479" s="120"/>
      <c r="GJ479" s="120"/>
      <c r="GK479" s="120"/>
      <c r="GL479" s="120"/>
      <c r="GM479" s="120"/>
      <c r="GN479" s="120"/>
      <c r="GO479" s="120"/>
      <c r="GP479" s="120"/>
      <c r="GQ479" s="120"/>
      <c r="GR479" s="120"/>
      <c r="GS479" s="120"/>
      <c r="GT479" s="120"/>
      <c r="GU479" s="120"/>
      <c r="GV479" s="120"/>
      <c r="GW479" s="120"/>
      <c r="GX479" s="120"/>
      <c r="GY479" s="120"/>
      <c r="GZ479" s="120"/>
      <c r="HA479" s="120"/>
      <c r="HB479" s="120"/>
      <c r="HC479" s="120"/>
      <c r="HD479" s="120"/>
      <c r="HE479" s="120"/>
      <c r="HF479" s="120"/>
      <c r="HG479" s="120"/>
      <c r="HH479" s="120"/>
      <c r="HI479" s="120"/>
      <c r="HJ479" s="120"/>
      <c r="HK479" s="120"/>
      <c r="HL479" s="120"/>
      <c r="HM479" s="120"/>
      <c r="HN479" s="120"/>
      <c r="HO479" s="120"/>
      <c r="HP479" s="120"/>
      <c r="HQ479" s="120"/>
      <c r="HR479" s="120"/>
      <c r="HS479" s="120"/>
      <c r="HT479" s="120"/>
      <c r="HU479" s="120"/>
      <c r="HV479" s="120"/>
      <c r="HW479" s="120"/>
      <c r="HX479" s="120"/>
      <c r="HY479" s="120"/>
      <c r="HZ479" s="120"/>
      <c r="IA479" s="120"/>
      <c r="IB479" s="120"/>
      <c r="IC479" s="120"/>
      <c r="ID479" s="120"/>
      <c r="IE479" s="120"/>
      <c r="IF479" s="120"/>
      <c r="IG479" s="120"/>
      <c r="IH479" s="120"/>
      <c r="II479" s="120"/>
      <c r="IJ479" s="120"/>
      <c r="IK479" s="120"/>
      <c r="IL479" s="120"/>
      <c r="IM479" s="120"/>
      <c r="IN479" s="120"/>
      <c r="IO479" s="120"/>
      <c r="IP479" s="120"/>
      <c r="IQ479" s="120"/>
    </row>
    <row r="480" spans="1:251" s="122" customFormat="1" ht="15" customHeight="1">
      <c r="A480" s="144" t="s">
        <v>452</v>
      </c>
      <c r="B480" s="145"/>
      <c r="C480" s="141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20"/>
      <c r="CQ480" s="120"/>
      <c r="CR480" s="120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  <c r="DC480" s="120"/>
      <c r="DD480" s="120"/>
      <c r="DE480" s="120"/>
      <c r="DF480" s="120"/>
      <c r="DG480" s="120"/>
      <c r="DH480" s="120"/>
      <c r="DI480" s="120"/>
      <c r="DJ480" s="120"/>
      <c r="DK480" s="120"/>
      <c r="DL480" s="120"/>
      <c r="DM480" s="120"/>
      <c r="DN480" s="120"/>
      <c r="DO480" s="120"/>
      <c r="DP480" s="120"/>
      <c r="DQ480" s="120"/>
      <c r="DR480" s="120"/>
      <c r="DS480" s="120"/>
      <c r="DT480" s="120"/>
      <c r="DU480" s="120"/>
      <c r="DV480" s="120"/>
      <c r="DW480" s="120"/>
      <c r="DX480" s="120"/>
      <c r="DY480" s="120"/>
      <c r="DZ480" s="120"/>
      <c r="EA480" s="120"/>
      <c r="EB480" s="120"/>
      <c r="EC480" s="120"/>
      <c r="ED480" s="120"/>
      <c r="EE480" s="120"/>
      <c r="EF480" s="120"/>
      <c r="EG480" s="120"/>
      <c r="EH480" s="120"/>
      <c r="EI480" s="120"/>
      <c r="EJ480" s="120"/>
      <c r="EK480" s="120"/>
      <c r="EL480" s="120"/>
      <c r="EM480" s="120"/>
      <c r="EN480" s="120"/>
      <c r="EO480" s="120"/>
      <c r="EP480" s="120"/>
      <c r="EQ480" s="120"/>
      <c r="ER480" s="120"/>
      <c r="ES480" s="120"/>
      <c r="ET480" s="120"/>
      <c r="EU480" s="120"/>
      <c r="EV480" s="120"/>
      <c r="EW480" s="120"/>
      <c r="EX480" s="120"/>
      <c r="EY480" s="120"/>
      <c r="EZ480" s="120"/>
      <c r="FA480" s="120"/>
      <c r="FB480" s="120"/>
      <c r="FC480" s="120"/>
      <c r="FD480" s="120"/>
      <c r="FE480" s="120"/>
      <c r="FF480" s="120"/>
      <c r="FG480" s="120"/>
      <c r="FH480" s="120"/>
      <c r="FI480" s="120"/>
      <c r="FJ480" s="120"/>
      <c r="FK480" s="120"/>
      <c r="FL480" s="120"/>
      <c r="FM480" s="120"/>
      <c r="FN480" s="120"/>
      <c r="FO480" s="120"/>
      <c r="FP480" s="120"/>
      <c r="FQ480" s="120"/>
      <c r="FR480" s="120"/>
      <c r="FS480" s="120"/>
      <c r="FT480" s="120"/>
      <c r="FU480" s="120"/>
      <c r="FV480" s="120"/>
      <c r="FW480" s="120"/>
      <c r="FX480" s="120"/>
      <c r="FY480" s="120"/>
      <c r="FZ480" s="120"/>
      <c r="GA480" s="120"/>
      <c r="GB480" s="120"/>
      <c r="GC480" s="120"/>
      <c r="GD480" s="120"/>
      <c r="GE480" s="120"/>
      <c r="GF480" s="120"/>
      <c r="GG480" s="120"/>
      <c r="GH480" s="120"/>
      <c r="GI480" s="120"/>
      <c r="GJ480" s="120"/>
      <c r="GK480" s="120"/>
      <c r="GL480" s="120"/>
      <c r="GM480" s="120"/>
      <c r="GN480" s="120"/>
      <c r="GO480" s="120"/>
      <c r="GP480" s="120"/>
      <c r="GQ480" s="120"/>
      <c r="GR480" s="120"/>
      <c r="GS480" s="120"/>
      <c r="GT480" s="120"/>
      <c r="GU480" s="120"/>
      <c r="GV480" s="120"/>
      <c r="GW480" s="120"/>
      <c r="GX480" s="120"/>
      <c r="GY480" s="120"/>
      <c r="GZ480" s="120"/>
      <c r="HA480" s="120"/>
      <c r="HB480" s="120"/>
      <c r="HC480" s="120"/>
      <c r="HD480" s="120"/>
      <c r="HE480" s="120"/>
      <c r="HF480" s="120"/>
      <c r="HG480" s="120"/>
      <c r="HH480" s="120"/>
      <c r="HI480" s="120"/>
      <c r="HJ480" s="120"/>
      <c r="HK480" s="120"/>
      <c r="HL480" s="120"/>
      <c r="HM480" s="120"/>
      <c r="HN480" s="120"/>
      <c r="HO480" s="120"/>
      <c r="HP480" s="120"/>
      <c r="HQ480" s="120"/>
      <c r="HR480" s="120"/>
      <c r="HS480" s="120"/>
      <c r="HT480" s="120"/>
      <c r="HU480" s="120"/>
      <c r="HV480" s="120"/>
      <c r="HW480" s="120"/>
      <c r="HX480" s="120"/>
      <c r="HY480" s="120"/>
      <c r="HZ480" s="120"/>
      <c r="IA480" s="120"/>
      <c r="IB480" s="120"/>
      <c r="IC480" s="120"/>
      <c r="ID480" s="120"/>
      <c r="IE480" s="120"/>
      <c r="IF480" s="120"/>
      <c r="IG480" s="120"/>
      <c r="IH480" s="120"/>
      <c r="II480" s="120"/>
      <c r="IJ480" s="120"/>
      <c r="IK480" s="120"/>
      <c r="IL480" s="120"/>
      <c r="IM480" s="120"/>
      <c r="IN480" s="120"/>
      <c r="IO480" s="120"/>
      <c r="IP480" s="120"/>
      <c r="IQ480" s="120"/>
    </row>
    <row r="481" spans="1:251" s="122" customFormat="1" ht="15" customHeight="1">
      <c r="A481" s="144" t="s">
        <v>453</v>
      </c>
      <c r="B481" s="145"/>
      <c r="C481" s="141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20"/>
      <c r="CH481" s="120"/>
      <c r="CI481" s="120"/>
      <c r="CJ481" s="120"/>
      <c r="CK481" s="120"/>
      <c r="CL481" s="120"/>
      <c r="CM481" s="120"/>
      <c r="CN481" s="120"/>
      <c r="CO481" s="120"/>
      <c r="CP481" s="120"/>
      <c r="CQ481" s="120"/>
      <c r="CR481" s="120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  <c r="DC481" s="120"/>
      <c r="DD481" s="120"/>
      <c r="DE481" s="120"/>
      <c r="DF481" s="120"/>
      <c r="DG481" s="120"/>
      <c r="DH481" s="120"/>
      <c r="DI481" s="120"/>
      <c r="DJ481" s="120"/>
      <c r="DK481" s="120"/>
      <c r="DL481" s="120"/>
      <c r="DM481" s="120"/>
      <c r="DN481" s="120"/>
      <c r="DO481" s="120"/>
      <c r="DP481" s="120"/>
      <c r="DQ481" s="120"/>
      <c r="DR481" s="120"/>
      <c r="DS481" s="120"/>
      <c r="DT481" s="120"/>
      <c r="DU481" s="120"/>
      <c r="DV481" s="120"/>
      <c r="DW481" s="120"/>
      <c r="DX481" s="120"/>
      <c r="DY481" s="120"/>
      <c r="DZ481" s="120"/>
      <c r="EA481" s="120"/>
      <c r="EB481" s="120"/>
      <c r="EC481" s="120"/>
      <c r="ED481" s="120"/>
      <c r="EE481" s="120"/>
      <c r="EF481" s="120"/>
      <c r="EG481" s="120"/>
      <c r="EH481" s="120"/>
      <c r="EI481" s="120"/>
      <c r="EJ481" s="120"/>
      <c r="EK481" s="120"/>
      <c r="EL481" s="120"/>
      <c r="EM481" s="120"/>
      <c r="EN481" s="120"/>
      <c r="EO481" s="120"/>
      <c r="EP481" s="120"/>
      <c r="EQ481" s="120"/>
      <c r="ER481" s="120"/>
      <c r="ES481" s="120"/>
      <c r="ET481" s="120"/>
      <c r="EU481" s="120"/>
      <c r="EV481" s="120"/>
      <c r="EW481" s="120"/>
      <c r="EX481" s="120"/>
      <c r="EY481" s="120"/>
      <c r="EZ481" s="120"/>
      <c r="FA481" s="120"/>
      <c r="FB481" s="120"/>
      <c r="FC481" s="120"/>
      <c r="FD481" s="120"/>
      <c r="FE481" s="120"/>
      <c r="FF481" s="120"/>
      <c r="FG481" s="120"/>
      <c r="FH481" s="120"/>
      <c r="FI481" s="120"/>
      <c r="FJ481" s="120"/>
      <c r="FK481" s="120"/>
      <c r="FL481" s="120"/>
      <c r="FM481" s="120"/>
      <c r="FN481" s="120"/>
      <c r="FO481" s="120"/>
      <c r="FP481" s="120"/>
      <c r="FQ481" s="120"/>
      <c r="FR481" s="120"/>
      <c r="FS481" s="120"/>
      <c r="FT481" s="120"/>
      <c r="FU481" s="120"/>
      <c r="FV481" s="120"/>
      <c r="FW481" s="120"/>
      <c r="FX481" s="120"/>
      <c r="FY481" s="120"/>
      <c r="FZ481" s="120"/>
      <c r="GA481" s="120"/>
      <c r="GB481" s="120"/>
      <c r="GC481" s="120"/>
      <c r="GD481" s="120"/>
      <c r="GE481" s="120"/>
      <c r="GF481" s="120"/>
      <c r="GG481" s="120"/>
      <c r="GH481" s="120"/>
      <c r="GI481" s="120"/>
      <c r="GJ481" s="120"/>
      <c r="GK481" s="120"/>
      <c r="GL481" s="120"/>
      <c r="GM481" s="120"/>
      <c r="GN481" s="120"/>
      <c r="GO481" s="120"/>
      <c r="GP481" s="120"/>
      <c r="GQ481" s="120"/>
      <c r="GR481" s="120"/>
      <c r="GS481" s="120"/>
      <c r="GT481" s="120"/>
      <c r="GU481" s="120"/>
      <c r="GV481" s="120"/>
      <c r="GW481" s="120"/>
      <c r="GX481" s="120"/>
      <c r="GY481" s="120"/>
      <c r="GZ481" s="120"/>
      <c r="HA481" s="120"/>
      <c r="HB481" s="120"/>
      <c r="HC481" s="120"/>
      <c r="HD481" s="120"/>
      <c r="HE481" s="120"/>
      <c r="HF481" s="120"/>
      <c r="HG481" s="120"/>
      <c r="HH481" s="120"/>
      <c r="HI481" s="120"/>
      <c r="HJ481" s="120"/>
      <c r="HK481" s="120"/>
      <c r="HL481" s="120"/>
      <c r="HM481" s="120"/>
      <c r="HN481" s="120"/>
      <c r="HO481" s="120"/>
      <c r="HP481" s="120"/>
      <c r="HQ481" s="120"/>
      <c r="HR481" s="120"/>
      <c r="HS481" s="120"/>
      <c r="HT481" s="120"/>
      <c r="HU481" s="120"/>
      <c r="HV481" s="120"/>
      <c r="HW481" s="120"/>
      <c r="HX481" s="120"/>
      <c r="HY481" s="120"/>
      <c r="HZ481" s="120"/>
      <c r="IA481" s="120"/>
      <c r="IB481" s="120"/>
      <c r="IC481" s="120"/>
      <c r="ID481" s="120"/>
      <c r="IE481" s="120"/>
      <c r="IF481" s="120"/>
      <c r="IG481" s="120"/>
      <c r="IH481" s="120"/>
      <c r="II481" s="120"/>
      <c r="IJ481" s="120"/>
      <c r="IK481" s="120"/>
      <c r="IL481" s="120"/>
      <c r="IM481" s="120"/>
      <c r="IN481" s="120"/>
      <c r="IO481" s="120"/>
      <c r="IP481" s="120"/>
      <c r="IQ481" s="120"/>
    </row>
    <row r="482" spans="1:251" s="122" customFormat="1" ht="15" customHeight="1">
      <c r="A482" s="133" t="s">
        <v>454</v>
      </c>
      <c r="B482" s="145"/>
      <c r="C482" s="141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  <c r="BV482" s="120"/>
      <c r="BW482" s="120"/>
      <c r="BX482" s="120"/>
      <c r="BY482" s="120"/>
      <c r="BZ482" s="120"/>
      <c r="CA482" s="120"/>
      <c r="CB482" s="120"/>
      <c r="CC482" s="120"/>
      <c r="CD482" s="120"/>
      <c r="CE482" s="120"/>
      <c r="CF482" s="120"/>
      <c r="CG482" s="120"/>
      <c r="CH482" s="120"/>
      <c r="CI482" s="120"/>
      <c r="CJ482" s="120"/>
      <c r="CK482" s="120"/>
      <c r="CL482" s="120"/>
      <c r="CM482" s="120"/>
      <c r="CN482" s="120"/>
      <c r="CO482" s="120"/>
      <c r="CP482" s="120"/>
      <c r="CQ482" s="120"/>
      <c r="CR482" s="120"/>
      <c r="CS482" s="120"/>
      <c r="CT482" s="120"/>
      <c r="CU482" s="120"/>
      <c r="CV482" s="120"/>
      <c r="CW482" s="120"/>
      <c r="CX482" s="120"/>
      <c r="CY482" s="120"/>
      <c r="CZ482" s="120"/>
      <c r="DA482" s="120"/>
      <c r="DB482" s="120"/>
      <c r="DC482" s="120"/>
      <c r="DD482" s="120"/>
      <c r="DE482" s="120"/>
      <c r="DF482" s="120"/>
      <c r="DG482" s="120"/>
      <c r="DH482" s="120"/>
      <c r="DI482" s="120"/>
      <c r="DJ482" s="120"/>
      <c r="DK482" s="120"/>
      <c r="DL482" s="120"/>
      <c r="DM482" s="120"/>
      <c r="DN482" s="120"/>
      <c r="DO482" s="120"/>
      <c r="DP482" s="120"/>
      <c r="DQ482" s="120"/>
      <c r="DR482" s="120"/>
      <c r="DS482" s="120"/>
      <c r="DT482" s="120"/>
      <c r="DU482" s="120"/>
      <c r="DV482" s="120"/>
      <c r="DW482" s="120"/>
      <c r="DX482" s="120"/>
      <c r="DY482" s="120"/>
      <c r="DZ482" s="120"/>
      <c r="EA482" s="120"/>
      <c r="EB482" s="120"/>
      <c r="EC482" s="120"/>
      <c r="ED482" s="120"/>
      <c r="EE482" s="120"/>
      <c r="EF482" s="120"/>
      <c r="EG482" s="120"/>
      <c r="EH482" s="120"/>
      <c r="EI482" s="120"/>
      <c r="EJ482" s="120"/>
      <c r="EK482" s="120"/>
      <c r="EL482" s="120"/>
      <c r="EM482" s="120"/>
      <c r="EN482" s="120"/>
      <c r="EO482" s="120"/>
      <c r="EP482" s="120"/>
      <c r="EQ482" s="120"/>
      <c r="ER482" s="120"/>
      <c r="ES482" s="120"/>
      <c r="ET482" s="120"/>
      <c r="EU482" s="120"/>
      <c r="EV482" s="120"/>
      <c r="EW482" s="120"/>
      <c r="EX482" s="120"/>
      <c r="EY482" s="120"/>
      <c r="EZ482" s="120"/>
      <c r="FA482" s="120"/>
      <c r="FB482" s="120"/>
      <c r="FC482" s="120"/>
      <c r="FD482" s="120"/>
      <c r="FE482" s="120"/>
      <c r="FF482" s="120"/>
      <c r="FG482" s="120"/>
      <c r="FH482" s="120"/>
      <c r="FI482" s="120"/>
      <c r="FJ482" s="120"/>
      <c r="FK482" s="120"/>
      <c r="FL482" s="120"/>
      <c r="FM482" s="120"/>
      <c r="FN482" s="120"/>
      <c r="FO482" s="120"/>
      <c r="FP482" s="120"/>
      <c r="FQ482" s="120"/>
      <c r="FR482" s="120"/>
      <c r="FS482" s="120"/>
      <c r="FT482" s="120"/>
      <c r="FU482" s="120"/>
      <c r="FV482" s="120"/>
      <c r="FW482" s="120"/>
      <c r="FX482" s="120"/>
      <c r="FY482" s="120"/>
      <c r="FZ482" s="120"/>
      <c r="GA482" s="120"/>
      <c r="GB482" s="120"/>
      <c r="GC482" s="120"/>
      <c r="GD482" s="120"/>
      <c r="GE482" s="120"/>
      <c r="GF482" s="120"/>
      <c r="GG482" s="120"/>
      <c r="GH482" s="120"/>
      <c r="GI482" s="120"/>
      <c r="GJ482" s="120"/>
      <c r="GK482" s="120"/>
      <c r="GL482" s="120"/>
      <c r="GM482" s="120"/>
      <c r="GN482" s="120"/>
      <c r="GO482" s="120"/>
      <c r="GP482" s="120"/>
      <c r="GQ482" s="120"/>
      <c r="GR482" s="120"/>
      <c r="GS482" s="120"/>
      <c r="GT482" s="120"/>
      <c r="GU482" s="120"/>
      <c r="GV482" s="120"/>
      <c r="GW482" s="120"/>
      <c r="GX482" s="120"/>
      <c r="GY482" s="120"/>
      <c r="GZ482" s="120"/>
      <c r="HA482" s="120"/>
      <c r="HB482" s="120"/>
      <c r="HC482" s="120"/>
      <c r="HD482" s="120"/>
      <c r="HE482" s="120"/>
      <c r="HF482" s="120"/>
      <c r="HG482" s="120"/>
      <c r="HH482" s="120"/>
      <c r="HI482" s="120"/>
      <c r="HJ482" s="120"/>
      <c r="HK482" s="120"/>
      <c r="HL482" s="120"/>
      <c r="HM482" s="120"/>
      <c r="HN482" s="120"/>
      <c r="HO482" s="120"/>
      <c r="HP482" s="120"/>
      <c r="HQ482" s="120"/>
      <c r="HR482" s="120"/>
      <c r="HS482" s="120"/>
      <c r="HT482" s="120"/>
      <c r="HU482" s="120"/>
      <c r="HV482" s="120"/>
      <c r="HW482" s="120"/>
      <c r="HX482" s="120"/>
      <c r="HY482" s="120"/>
      <c r="HZ482" s="120"/>
      <c r="IA482" s="120"/>
      <c r="IB482" s="120"/>
      <c r="IC482" s="120"/>
      <c r="ID482" s="120"/>
      <c r="IE482" s="120"/>
      <c r="IF482" s="120"/>
      <c r="IG482" s="120"/>
      <c r="IH482" s="120"/>
      <c r="II482" s="120"/>
      <c r="IJ482" s="120"/>
      <c r="IK482" s="120"/>
      <c r="IL482" s="120"/>
      <c r="IM482" s="120"/>
      <c r="IN482" s="120"/>
      <c r="IO482" s="120"/>
      <c r="IP482" s="120"/>
      <c r="IQ482" s="120"/>
    </row>
    <row r="483" spans="1:251" s="122" customFormat="1" ht="15" customHeight="1">
      <c r="A483" s="144" t="s">
        <v>455</v>
      </c>
      <c r="B483" s="145"/>
      <c r="C483" s="141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  <c r="BV483" s="120"/>
      <c r="BW483" s="120"/>
      <c r="BX483" s="120"/>
      <c r="BY483" s="120"/>
      <c r="BZ483" s="120"/>
      <c r="CA483" s="120"/>
      <c r="CB483" s="120"/>
      <c r="CC483" s="120"/>
      <c r="CD483" s="120"/>
      <c r="CE483" s="120"/>
      <c r="CF483" s="120"/>
      <c r="CG483" s="120"/>
      <c r="CH483" s="120"/>
      <c r="CI483" s="120"/>
      <c r="CJ483" s="120"/>
      <c r="CK483" s="120"/>
      <c r="CL483" s="120"/>
      <c r="CM483" s="120"/>
      <c r="CN483" s="120"/>
      <c r="CO483" s="120"/>
      <c r="CP483" s="120"/>
      <c r="CQ483" s="120"/>
      <c r="CR483" s="120"/>
      <c r="CS483" s="120"/>
      <c r="CT483" s="120"/>
      <c r="CU483" s="120"/>
      <c r="CV483" s="120"/>
      <c r="CW483" s="120"/>
      <c r="CX483" s="120"/>
      <c r="CY483" s="120"/>
      <c r="CZ483" s="120"/>
      <c r="DA483" s="120"/>
      <c r="DB483" s="120"/>
      <c r="DC483" s="120"/>
      <c r="DD483" s="120"/>
      <c r="DE483" s="120"/>
      <c r="DF483" s="120"/>
      <c r="DG483" s="120"/>
      <c r="DH483" s="120"/>
      <c r="DI483" s="120"/>
      <c r="DJ483" s="120"/>
      <c r="DK483" s="120"/>
      <c r="DL483" s="120"/>
      <c r="DM483" s="120"/>
      <c r="DN483" s="120"/>
      <c r="DO483" s="120"/>
      <c r="DP483" s="120"/>
      <c r="DQ483" s="120"/>
      <c r="DR483" s="120"/>
      <c r="DS483" s="120"/>
      <c r="DT483" s="120"/>
      <c r="DU483" s="120"/>
      <c r="DV483" s="120"/>
      <c r="DW483" s="120"/>
      <c r="DX483" s="120"/>
      <c r="DY483" s="120"/>
      <c r="DZ483" s="120"/>
      <c r="EA483" s="120"/>
      <c r="EB483" s="120"/>
      <c r="EC483" s="120"/>
      <c r="ED483" s="120"/>
      <c r="EE483" s="120"/>
      <c r="EF483" s="120"/>
      <c r="EG483" s="120"/>
      <c r="EH483" s="120"/>
      <c r="EI483" s="120"/>
      <c r="EJ483" s="120"/>
      <c r="EK483" s="120"/>
      <c r="EL483" s="120"/>
      <c r="EM483" s="120"/>
      <c r="EN483" s="120"/>
      <c r="EO483" s="120"/>
      <c r="EP483" s="120"/>
      <c r="EQ483" s="120"/>
      <c r="ER483" s="120"/>
      <c r="ES483" s="120"/>
      <c r="ET483" s="120"/>
      <c r="EU483" s="120"/>
      <c r="EV483" s="120"/>
      <c r="EW483" s="120"/>
      <c r="EX483" s="120"/>
      <c r="EY483" s="120"/>
      <c r="EZ483" s="120"/>
      <c r="FA483" s="120"/>
      <c r="FB483" s="120"/>
      <c r="FC483" s="120"/>
      <c r="FD483" s="120"/>
      <c r="FE483" s="120"/>
      <c r="FF483" s="120"/>
      <c r="FG483" s="120"/>
      <c r="FH483" s="120"/>
      <c r="FI483" s="120"/>
      <c r="FJ483" s="120"/>
      <c r="FK483" s="120"/>
      <c r="FL483" s="120"/>
      <c r="FM483" s="120"/>
      <c r="FN483" s="120"/>
      <c r="FO483" s="120"/>
      <c r="FP483" s="120"/>
      <c r="FQ483" s="120"/>
      <c r="FR483" s="120"/>
      <c r="FS483" s="120"/>
      <c r="FT483" s="120"/>
      <c r="FU483" s="120"/>
      <c r="FV483" s="120"/>
      <c r="FW483" s="120"/>
      <c r="FX483" s="120"/>
      <c r="FY483" s="120"/>
      <c r="FZ483" s="120"/>
      <c r="GA483" s="120"/>
      <c r="GB483" s="120"/>
      <c r="GC483" s="120"/>
      <c r="GD483" s="120"/>
      <c r="GE483" s="120"/>
      <c r="GF483" s="120"/>
      <c r="GG483" s="120"/>
      <c r="GH483" s="120"/>
      <c r="GI483" s="120"/>
      <c r="GJ483" s="120"/>
      <c r="GK483" s="120"/>
      <c r="GL483" s="120"/>
      <c r="GM483" s="120"/>
      <c r="GN483" s="120"/>
      <c r="GO483" s="120"/>
      <c r="GP483" s="120"/>
      <c r="GQ483" s="120"/>
      <c r="GR483" s="120"/>
      <c r="GS483" s="120"/>
      <c r="GT483" s="120"/>
      <c r="GU483" s="120"/>
      <c r="GV483" s="120"/>
      <c r="GW483" s="120"/>
      <c r="GX483" s="120"/>
      <c r="GY483" s="120"/>
      <c r="GZ483" s="120"/>
      <c r="HA483" s="120"/>
      <c r="HB483" s="120"/>
      <c r="HC483" s="120"/>
      <c r="HD483" s="120"/>
      <c r="HE483" s="120"/>
      <c r="HF483" s="120"/>
      <c r="HG483" s="120"/>
      <c r="HH483" s="120"/>
      <c r="HI483" s="120"/>
      <c r="HJ483" s="120"/>
      <c r="HK483" s="120"/>
      <c r="HL483" s="120"/>
      <c r="HM483" s="120"/>
      <c r="HN483" s="120"/>
      <c r="HO483" s="120"/>
      <c r="HP483" s="120"/>
      <c r="HQ483" s="120"/>
      <c r="HR483" s="120"/>
      <c r="HS483" s="120"/>
      <c r="HT483" s="120"/>
      <c r="HU483" s="120"/>
      <c r="HV483" s="120"/>
      <c r="HW483" s="120"/>
      <c r="HX483" s="120"/>
      <c r="HY483" s="120"/>
      <c r="HZ483" s="120"/>
      <c r="IA483" s="120"/>
      <c r="IB483" s="120"/>
      <c r="IC483" s="120"/>
      <c r="ID483" s="120"/>
      <c r="IE483" s="120"/>
      <c r="IF483" s="120"/>
      <c r="IG483" s="120"/>
      <c r="IH483" s="120"/>
      <c r="II483" s="120"/>
      <c r="IJ483" s="120"/>
      <c r="IK483" s="120"/>
      <c r="IL483" s="120"/>
      <c r="IM483" s="120"/>
      <c r="IN483" s="120"/>
      <c r="IO483" s="120"/>
      <c r="IP483" s="120"/>
      <c r="IQ483" s="120"/>
    </row>
    <row r="484" spans="1:251" s="122" customFormat="1" ht="15" customHeight="1">
      <c r="A484" s="144" t="s">
        <v>456</v>
      </c>
      <c r="B484" s="145"/>
      <c r="C484" s="141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  <c r="BV484" s="120"/>
      <c r="BW484" s="120"/>
      <c r="BX484" s="120"/>
      <c r="BY484" s="120"/>
      <c r="BZ484" s="120"/>
      <c r="CA484" s="120"/>
      <c r="CB484" s="120"/>
      <c r="CC484" s="120"/>
      <c r="CD484" s="120"/>
      <c r="CE484" s="120"/>
      <c r="CF484" s="120"/>
      <c r="CG484" s="120"/>
      <c r="CH484" s="120"/>
      <c r="CI484" s="120"/>
      <c r="CJ484" s="120"/>
      <c r="CK484" s="120"/>
      <c r="CL484" s="120"/>
      <c r="CM484" s="120"/>
      <c r="CN484" s="120"/>
      <c r="CO484" s="120"/>
      <c r="CP484" s="120"/>
      <c r="CQ484" s="120"/>
      <c r="CR484" s="120"/>
      <c r="CS484" s="120"/>
      <c r="CT484" s="120"/>
      <c r="CU484" s="120"/>
      <c r="CV484" s="120"/>
      <c r="CW484" s="120"/>
      <c r="CX484" s="120"/>
      <c r="CY484" s="120"/>
      <c r="CZ484" s="120"/>
      <c r="DA484" s="120"/>
      <c r="DB484" s="120"/>
      <c r="DC484" s="120"/>
      <c r="DD484" s="120"/>
      <c r="DE484" s="120"/>
      <c r="DF484" s="120"/>
      <c r="DG484" s="120"/>
      <c r="DH484" s="120"/>
      <c r="DI484" s="120"/>
      <c r="DJ484" s="120"/>
      <c r="DK484" s="120"/>
      <c r="DL484" s="120"/>
      <c r="DM484" s="120"/>
      <c r="DN484" s="120"/>
      <c r="DO484" s="120"/>
      <c r="DP484" s="120"/>
      <c r="DQ484" s="120"/>
      <c r="DR484" s="120"/>
      <c r="DS484" s="120"/>
      <c r="DT484" s="120"/>
      <c r="DU484" s="120"/>
      <c r="DV484" s="120"/>
      <c r="DW484" s="120"/>
      <c r="DX484" s="120"/>
      <c r="DY484" s="120"/>
      <c r="DZ484" s="120"/>
      <c r="EA484" s="120"/>
      <c r="EB484" s="120"/>
      <c r="EC484" s="120"/>
      <c r="ED484" s="120"/>
      <c r="EE484" s="120"/>
      <c r="EF484" s="120"/>
      <c r="EG484" s="120"/>
      <c r="EH484" s="120"/>
      <c r="EI484" s="120"/>
      <c r="EJ484" s="120"/>
      <c r="EK484" s="120"/>
      <c r="EL484" s="120"/>
      <c r="EM484" s="120"/>
      <c r="EN484" s="120"/>
      <c r="EO484" s="120"/>
      <c r="EP484" s="120"/>
      <c r="EQ484" s="120"/>
      <c r="ER484" s="120"/>
      <c r="ES484" s="120"/>
      <c r="ET484" s="120"/>
      <c r="EU484" s="120"/>
      <c r="EV484" s="120"/>
      <c r="EW484" s="120"/>
      <c r="EX484" s="120"/>
      <c r="EY484" s="120"/>
      <c r="EZ484" s="120"/>
      <c r="FA484" s="120"/>
      <c r="FB484" s="120"/>
      <c r="FC484" s="120"/>
      <c r="FD484" s="120"/>
      <c r="FE484" s="120"/>
      <c r="FF484" s="120"/>
      <c r="FG484" s="120"/>
      <c r="FH484" s="120"/>
      <c r="FI484" s="120"/>
      <c r="FJ484" s="120"/>
      <c r="FK484" s="120"/>
      <c r="FL484" s="120"/>
      <c r="FM484" s="120"/>
      <c r="FN484" s="120"/>
      <c r="FO484" s="120"/>
      <c r="FP484" s="120"/>
      <c r="FQ484" s="120"/>
      <c r="FR484" s="120"/>
      <c r="FS484" s="120"/>
      <c r="FT484" s="120"/>
      <c r="FU484" s="120"/>
      <c r="FV484" s="120"/>
      <c r="FW484" s="120"/>
      <c r="FX484" s="120"/>
      <c r="FY484" s="120"/>
      <c r="FZ484" s="120"/>
      <c r="GA484" s="120"/>
      <c r="GB484" s="120"/>
      <c r="GC484" s="120"/>
      <c r="GD484" s="120"/>
      <c r="GE484" s="120"/>
      <c r="GF484" s="120"/>
      <c r="GG484" s="120"/>
      <c r="GH484" s="120"/>
      <c r="GI484" s="120"/>
      <c r="GJ484" s="120"/>
      <c r="GK484" s="120"/>
      <c r="GL484" s="120"/>
      <c r="GM484" s="120"/>
      <c r="GN484" s="120"/>
      <c r="GO484" s="120"/>
      <c r="GP484" s="120"/>
      <c r="GQ484" s="120"/>
      <c r="GR484" s="120"/>
      <c r="GS484" s="120"/>
      <c r="GT484" s="120"/>
      <c r="GU484" s="120"/>
      <c r="GV484" s="120"/>
      <c r="GW484" s="120"/>
      <c r="GX484" s="120"/>
      <c r="GY484" s="120"/>
      <c r="GZ484" s="120"/>
      <c r="HA484" s="120"/>
      <c r="HB484" s="120"/>
      <c r="HC484" s="120"/>
      <c r="HD484" s="120"/>
      <c r="HE484" s="120"/>
      <c r="HF484" s="120"/>
      <c r="HG484" s="120"/>
      <c r="HH484" s="120"/>
      <c r="HI484" s="120"/>
      <c r="HJ484" s="120"/>
      <c r="HK484" s="120"/>
      <c r="HL484" s="120"/>
      <c r="HM484" s="120"/>
      <c r="HN484" s="120"/>
      <c r="HO484" s="120"/>
      <c r="HP484" s="120"/>
      <c r="HQ484" s="120"/>
      <c r="HR484" s="120"/>
      <c r="HS484" s="120"/>
      <c r="HT484" s="120"/>
      <c r="HU484" s="120"/>
      <c r="HV484" s="120"/>
      <c r="HW484" s="120"/>
      <c r="HX484" s="120"/>
      <c r="HY484" s="120"/>
      <c r="HZ484" s="120"/>
      <c r="IA484" s="120"/>
      <c r="IB484" s="120"/>
      <c r="IC484" s="120"/>
      <c r="ID484" s="120"/>
      <c r="IE484" s="120"/>
      <c r="IF484" s="120"/>
      <c r="IG484" s="120"/>
      <c r="IH484" s="120"/>
      <c r="II484" s="120"/>
      <c r="IJ484" s="120"/>
      <c r="IK484" s="120"/>
      <c r="IL484" s="120"/>
      <c r="IM484" s="120"/>
      <c r="IN484" s="120"/>
      <c r="IO484" s="120"/>
      <c r="IP484" s="120"/>
      <c r="IQ484" s="120"/>
    </row>
    <row r="485" spans="1:251" s="122" customFormat="1" ht="15" customHeight="1">
      <c r="A485" s="144" t="s">
        <v>457</v>
      </c>
      <c r="B485" s="145"/>
      <c r="C485" s="141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20"/>
      <c r="CN485" s="120"/>
      <c r="CO485" s="120"/>
      <c r="CP485" s="120"/>
      <c r="CQ485" s="120"/>
      <c r="CR485" s="120"/>
      <c r="CS485" s="120"/>
      <c r="CT485" s="120"/>
      <c r="CU485" s="120"/>
      <c r="CV485" s="120"/>
      <c r="CW485" s="120"/>
      <c r="CX485" s="120"/>
      <c r="CY485" s="120"/>
      <c r="CZ485" s="120"/>
      <c r="DA485" s="120"/>
      <c r="DB485" s="120"/>
      <c r="DC485" s="120"/>
      <c r="DD485" s="120"/>
      <c r="DE485" s="120"/>
      <c r="DF485" s="120"/>
      <c r="DG485" s="120"/>
      <c r="DH485" s="120"/>
      <c r="DI485" s="120"/>
      <c r="DJ485" s="120"/>
      <c r="DK485" s="120"/>
      <c r="DL485" s="120"/>
      <c r="DM485" s="120"/>
      <c r="DN485" s="120"/>
      <c r="DO485" s="120"/>
      <c r="DP485" s="120"/>
      <c r="DQ485" s="120"/>
      <c r="DR485" s="120"/>
      <c r="DS485" s="120"/>
      <c r="DT485" s="120"/>
      <c r="DU485" s="120"/>
      <c r="DV485" s="120"/>
      <c r="DW485" s="120"/>
      <c r="DX485" s="120"/>
      <c r="DY485" s="120"/>
      <c r="DZ485" s="120"/>
      <c r="EA485" s="120"/>
      <c r="EB485" s="120"/>
      <c r="EC485" s="120"/>
      <c r="ED485" s="120"/>
      <c r="EE485" s="120"/>
      <c r="EF485" s="120"/>
      <c r="EG485" s="120"/>
      <c r="EH485" s="120"/>
      <c r="EI485" s="120"/>
      <c r="EJ485" s="120"/>
      <c r="EK485" s="120"/>
      <c r="EL485" s="120"/>
      <c r="EM485" s="120"/>
      <c r="EN485" s="120"/>
      <c r="EO485" s="120"/>
      <c r="EP485" s="120"/>
      <c r="EQ485" s="120"/>
      <c r="ER485" s="120"/>
      <c r="ES485" s="120"/>
      <c r="ET485" s="120"/>
      <c r="EU485" s="120"/>
      <c r="EV485" s="120"/>
      <c r="EW485" s="120"/>
      <c r="EX485" s="120"/>
      <c r="EY485" s="120"/>
      <c r="EZ485" s="120"/>
      <c r="FA485" s="120"/>
      <c r="FB485" s="120"/>
      <c r="FC485" s="120"/>
      <c r="FD485" s="120"/>
      <c r="FE485" s="120"/>
      <c r="FF485" s="120"/>
      <c r="FG485" s="120"/>
      <c r="FH485" s="120"/>
      <c r="FI485" s="120"/>
      <c r="FJ485" s="120"/>
      <c r="FK485" s="120"/>
      <c r="FL485" s="120"/>
      <c r="FM485" s="120"/>
      <c r="FN485" s="120"/>
      <c r="FO485" s="120"/>
      <c r="FP485" s="120"/>
      <c r="FQ485" s="120"/>
      <c r="FR485" s="120"/>
      <c r="FS485" s="120"/>
      <c r="FT485" s="120"/>
      <c r="FU485" s="120"/>
      <c r="FV485" s="120"/>
      <c r="FW485" s="120"/>
      <c r="FX485" s="120"/>
      <c r="FY485" s="120"/>
      <c r="FZ485" s="120"/>
      <c r="GA485" s="120"/>
      <c r="GB485" s="120"/>
      <c r="GC485" s="120"/>
      <c r="GD485" s="120"/>
      <c r="GE485" s="120"/>
      <c r="GF485" s="120"/>
      <c r="GG485" s="120"/>
      <c r="GH485" s="120"/>
      <c r="GI485" s="120"/>
      <c r="GJ485" s="120"/>
      <c r="GK485" s="120"/>
      <c r="GL485" s="120"/>
      <c r="GM485" s="120"/>
      <c r="GN485" s="120"/>
      <c r="GO485" s="120"/>
      <c r="GP485" s="120"/>
      <c r="GQ485" s="120"/>
      <c r="GR485" s="120"/>
      <c r="GS485" s="120"/>
      <c r="GT485" s="120"/>
      <c r="GU485" s="120"/>
      <c r="GV485" s="120"/>
      <c r="GW485" s="120"/>
      <c r="GX485" s="120"/>
      <c r="GY485" s="120"/>
      <c r="GZ485" s="120"/>
      <c r="HA485" s="120"/>
      <c r="HB485" s="120"/>
      <c r="HC485" s="120"/>
      <c r="HD485" s="120"/>
      <c r="HE485" s="120"/>
      <c r="HF485" s="120"/>
      <c r="HG485" s="120"/>
      <c r="HH485" s="120"/>
      <c r="HI485" s="120"/>
      <c r="HJ485" s="120"/>
      <c r="HK485" s="120"/>
      <c r="HL485" s="120"/>
      <c r="HM485" s="120"/>
      <c r="HN485" s="120"/>
      <c r="HO485" s="120"/>
      <c r="HP485" s="120"/>
      <c r="HQ485" s="120"/>
      <c r="HR485" s="120"/>
      <c r="HS485" s="120"/>
      <c r="HT485" s="120"/>
      <c r="HU485" s="120"/>
      <c r="HV485" s="120"/>
      <c r="HW485" s="120"/>
      <c r="HX485" s="120"/>
      <c r="HY485" s="120"/>
      <c r="HZ485" s="120"/>
      <c r="IA485" s="120"/>
      <c r="IB485" s="120"/>
      <c r="IC485" s="120"/>
      <c r="ID485" s="120"/>
      <c r="IE485" s="120"/>
      <c r="IF485" s="120"/>
      <c r="IG485" s="120"/>
      <c r="IH485" s="120"/>
      <c r="II485" s="120"/>
      <c r="IJ485" s="120"/>
      <c r="IK485" s="120"/>
      <c r="IL485" s="120"/>
      <c r="IM485" s="120"/>
      <c r="IN485" s="120"/>
      <c r="IO485" s="120"/>
      <c r="IP485" s="120"/>
      <c r="IQ485" s="120"/>
    </row>
    <row r="486" spans="1:3" s="120" customFormat="1" ht="15" customHeight="1">
      <c r="A486" s="133" t="s">
        <v>458</v>
      </c>
      <c r="B486" s="145"/>
      <c r="C486" s="141"/>
    </row>
    <row r="487" spans="1:3" s="120" customFormat="1" ht="15" customHeight="1">
      <c r="A487" s="144" t="s">
        <v>459</v>
      </c>
      <c r="B487" s="145"/>
      <c r="C487" s="141"/>
    </row>
    <row r="488" spans="1:3" s="120" customFormat="1" ht="15" customHeight="1">
      <c r="A488" s="144" t="s">
        <v>460</v>
      </c>
      <c r="B488" s="145"/>
      <c r="C488" s="141"/>
    </row>
    <row r="489" spans="1:3" s="120" customFormat="1" ht="15" customHeight="1">
      <c r="A489" s="144" t="s">
        <v>461</v>
      </c>
      <c r="B489" s="145"/>
      <c r="C489" s="141"/>
    </row>
    <row r="490" spans="1:3" s="120" customFormat="1" ht="15" customHeight="1">
      <c r="A490" s="144" t="s">
        <v>462</v>
      </c>
      <c r="B490" s="145"/>
      <c r="C490" s="141"/>
    </row>
    <row r="491" spans="1:3" s="120" customFormat="1" ht="15" customHeight="1">
      <c r="A491" s="133" t="s">
        <v>463</v>
      </c>
      <c r="B491" s="146">
        <f>B492+B508+B516+B527+B536+B544</f>
        <v>577.3199999999999</v>
      </c>
      <c r="C491" s="142"/>
    </row>
    <row r="492" spans="1:3" s="120" customFormat="1" ht="15" customHeight="1">
      <c r="A492" s="133" t="s">
        <v>464</v>
      </c>
      <c r="B492" s="146">
        <f>SUM(B493:B507)</f>
        <v>378.73999999999995</v>
      </c>
      <c r="C492" s="142"/>
    </row>
    <row r="493" spans="1:3" s="120" customFormat="1" ht="15" customHeight="1">
      <c r="A493" s="144" t="s">
        <v>288</v>
      </c>
      <c r="B493" s="145">
        <v>148.54</v>
      </c>
      <c r="C493" s="141"/>
    </row>
    <row r="494" spans="1:3" s="120" customFormat="1" ht="15" customHeight="1">
      <c r="A494" s="144" t="s">
        <v>289</v>
      </c>
      <c r="B494" s="145">
        <v>2.7</v>
      </c>
      <c r="C494" s="141"/>
    </row>
    <row r="495" spans="1:3" s="120" customFormat="1" ht="15" customHeight="1">
      <c r="A495" s="144" t="s">
        <v>290</v>
      </c>
      <c r="B495" s="145"/>
      <c r="C495" s="141"/>
    </row>
    <row r="496" spans="1:3" s="120" customFormat="1" ht="15" customHeight="1">
      <c r="A496" s="144" t="s">
        <v>465</v>
      </c>
      <c r="B496" s="145">
        <v>1.1</v>
      </c>
      <c r="C496" s="141"/>
    </row>
    <row r="497" spans="1:3" s="120" customFormat="1" ht="15" customHeight="1">
      <c r="A497" s="144" t="s">
        <v>466</v>
      </c>
      <c r="B497" s="145"/>
      <c r="C497" s="141"/>
    </row>
    <row r="498" spans="1:3" s="120" customFormat="1" ht="15" customHeight="1">
      <c r="A498" s="144" t="s">
        <v>467</v>
      </c>
      <c r="B498" s="145"/>
      <c r="C498" s="141"/>
    </row>
    <row r="499" spans="1:3" s="120" customFormat="1" ht="15" customHeight="1">
      <c r="A499" s="144" t="s">
        <v>468</v>
      </c>
      <c r="B499" s="145"/>
      <c r="C499" s="141"/>
    </row>
    <row r="500" spans="1:3" s="120" customFormat="1" ht="15" customHeight="1">
      <c r="A500" s="144" t="s">
        <v>469</v>
      </c>
      <c r="B500" s="145">
        <v>3.7</v>
      </c>
      <c r="C500" s="141"/>
    </row>
    <row r="501" spans="1:3" s="120" customFormat="1" ht="15" customHeight="1">
      <c r="A501" s="144" t="s">
        <v>470</v>
      </c>
      <c r="B501" s="145">
        <v>3.7</v>
      </c>
      <c r="C501" s="141"/>
    </row>
    <row r="502" spans="1:3" s="120" customFormat="1" ht="15" customHeight="1">
      <c r="A502" s="144" t="s">
        <v>471</v>
      </c>
      <c r="B502" s="145">
        <v>50</v>
      </c>
      <c r="C502" s="141"/>
    </row>
    <row r="503" spans="1:3" s="120" customFormat="1" ht="15" customHeight="1">
      <c r="A503" s="144" t="s">
        <v>472</v>
      </c>
      <c r="B503" s="145"/>
      <c r="C503" s="141"/>
    </row>
    <row r="504" spans="1:3" s="120" customFormat="1" ht="15" customHeight="1">
      <c r="A504" s="144" t="s">
        <v>473</v>
      </c>
      <c r="B504" s="145"/>
      <c r="C504" s="141"/>
    </row>
    <row r="505" spans="1:3" s="120" customFormat="1" ht="15" customHeight="1">
      <c r="A505" s="144" t="s">
        <v>474</v>
      </c>
      <c r="B505" s="145"/>
      <c r="C505" s="141"/>
    </row>
    <row r="506" spans="1:3" s="120" customFormat="1" ht="15" customHeight="1">
      <c r="A506" s="144" t="s">
        <v>475</v>
      </c>
      <c r="B506" s="145"/>
      <c r="C506" s="141"/>
    </row>
    <row r="507" spans="1:3" s="120" customFormat="1" ht="15" customHeight="1">
      <c r="A507" s="144" t="s">
        <v>476</v>
      </c>
      <c r="B507" s="145">
        <f>84+85</f>
        <v>169</v>
      </c>
      <c r="C507" s="141"/>
    </row>
    <row r="508" spans="1:3" s="120" customFormat="1" ht="15" customHeight="1">
      <c r="A508" s="133" t="s">
        <v>477</v>
      </c>
      <c r="B508" s="146">
        <f>SUM(B509:B515)</f>
        <v>87.37</v>
      </c>
      <c r="C508" s="142"/>
    </row>
    <row r="509" spans="1:3" s="120" customFormat="1" ht="15" customHeight="1">
      <c r="A509" s="144" t="s">
        <v>288</v>
      </c>
      <c r="B509" s="145">
        <v>35.67</v>
      </c>
      <c r="C509" s="141"/>
    </row>
    <row r="510" spans="1:3" s="120" customFormat="1" ht="15" customHeight="1">
      <c r="A510" s="144" t="s">
        <v>289</v>
      </c>
      <c r="B510" s="145">
        <v>48</v>
      </c>
      <c r="C510" s="141"/>
    </row>
    <row r="511" spans="1:3" s="120" customFormat="1" ht="15" customHeight="1">
      <c r="A511" s="144" t="s">
        <v>290</v>
      </c>
      <c r="B511" s="145"/>
      <c r="C511" s="141"/>
    </row>
    <row r="512" spans="1:3" s="120" customFormat="1" ht="15" customHeight="1">
      <c r="A512" s="144" t="s">
        <v>478</v>
      </c>
      <c r="B512" s="145">
        <v>3.7</v>
      </c>
      <c r="C512" s="141"/>
    </row>
    <row r="513" spans="1:3" s="120" customFormat="1" ht="15" customHeight="1">
      <c r="A513" s="144" t="s">
        <v>479</v>
      </c>
      <c r="B513" s="145"/>
      <c r="C513" s="141"/>
    </row>
    <row r="514" spans="1:3" s="120" customFormat="1" ht="15" customHeight="1">
      <c r="A514" s="144" t="s">
        <v>480</v>
      </c>
      <c r="B514" s="145"/>
      <c r="C514" s="141"/>
    </row>
    <row r="515" spans="1:3" s="120" customFormat="1" ht="15" customHeight="1">
      <c r="A515" s="144" t="s">
        <v>481</v>
      </c>
      <c r="B515" s="145"/>
      <c r="C515" s="141"/>
    </row>
    <row r="516" spans="1:3" s="120" customFormat="1" ht="15" customHeight="1">
      <c r="A516" s="133" t="s">
        <v>482</v>
      </c>
      <c r="B516" s="145"/>
      <c r="C516" s="141"/>
    </row>
    <row r="517" spans="1:3" s="120" customFormat="1" ht="15" customHeight="1">
      <c r="A517" s="144" t="s">
        <v>288</v>
      </c>
      <c r="B517" s="145"/>
      <c r="C517" s="141"/>
    </row>
    <row r="518" spans="1:3" s="120" customFormat="1" ht="15" customHeight="1">
      <c r="A518" s="144" t="s">
        <v>289</v>
      </c>
      <c r="B518" s="145"/>
      <c r="C518" s="141"/>
    </row>
    <row r="519" spans="1:3" s="120" customFormat="1" ht="15" customHeight="1">
      <c r="A519" s="144" t="s">
        <v>290</v>
      </c>
      <c r="B519" s="145"/>
      <c r="C519" s="141"/>
    </row>
    <row r="520" spans="1:3" s="120" customFormat="1" ht="15" customHeight="1">
      <c r="A520" s="144" t="s">
        <v>483</v>
      </c>
      <c r="B520" s="145"/>
      <c r="C520" s="141"/>
    </row>
    <row r="521" spans="1:3" s="120" customFormat="1" ht="15" customHeight="1">
      <c r="A521" s="144" t="s">
        <v>484</v>
      </c>
      <c r="B521" s="145"/>
      <c r="C521" s="141"/>
    </row>
    <row r="522" spans="1:3" s="120" customFormat="1" ht="15" customHeight="1">
      <c r="A522" s="144" t="s">
        <v>485</v>
      </c>
      <c r="B522" s="145"/>
      <c r="C522" s="141"/>
    </row>
    <row r="523" spans="1:3" s="120" customFormat="1" ht="15" customHeight="1">
      <c r="A523" s="144" t="s">
        <v>486</v>
      </c>
      <c r="B523" s="145"/>
      <c r="C523" s="141"/>
    </row>
    <row r="524" spans="1:3" s="120" customFormat="1" ht="15" customHeight="1">
      <c r="A524" s="144" t="s">
        <v>487</v>
      </c>
      <c r="B524" s="145"/>
      <c r="C524" s="141"/>
    </row>
    <row r="525" spans="1:3" s="120" customFormat="1" ht="15" customHeight="1">
      <c r="A525" s="144" t="s">
        <v>488</v>
      </c>
      <c r="B525" s="145"/>
      <c r="C525" s="141"/>
    </row>
    <row r="526" spans="1:3" s="120" customFormat="1" ht="15" customHeight="1">
      <c r="A526" s="144" t="s">
        <v>489</v>
      </c>
      <c r="B526" s="145"/>
      <c r="C526" s="141"/>
    </row>
    <row r="527" spans="1:3" s="120" customFormat="1" ht="15" customHeight="1">
      <c r="A527" s="133" t="s">
        <v>490</v>
      </c>
      <c r="B527" s="145"/>
      <c r="C527" s="141"/>
    </row>
    <row r="528" spans="1:3" s="120" customFormat="1" ht="15" customHeight="1">
      <c r="A528" s="144" t="s">
        <v>288</v>
      </c>
      <c r="B528" s="145"/>
      <c r="C528" s="141"/>
    </row>
    <row r="529" spans="1:3" s="120" customFormat="1" ht="15" customHeight="1">
      <c r="A529" s="144" t="s">
        <v>289</v>
      </c>
      <c r="B529" s="145"/>
      <c r="C529" s="141"/>
    </row>
    <row r="530" spans="1:3" s="120" customFormat="1" ht="15" customHeight="1">
      <c r="A530" s="144" t="s">
        <v>290</v>
      </c>
      <c r="B530" s="145"/>
      <c r="C530" s="141"/>
    </row>
    <row r="531" spans="1:3" s="120" customFormat="1" ht="15" customHeight="1">
      <c r="A531" s="144" t="s">
        <v>491</v>
      </c>
      <c r="B531" s="145"/>
      <c r="C531" s="141"/>
    </row>
    <row r="532" spans="1:3" s="120" customFormat="1" ht="15" customHeight="1">
      <c r="A532" s="144" t="s">
        <v>492</v>
      </c>
      <c r="B532" s="145"/>
      <c r="C532" s="141"/>
    </row>
    <row r="533" spans="1:3" s="120" customFormat="1" ht="15" customHeight="1">
      <c r="A533" s="144" t="s">
        <v>493</v>
      </c>
      <c r="B533" s="145"/>
      <c r="C533" s="141"/>
    </row>
    <row r="534" spans="1:3" s="120" customFormat="1" ht="15" customHeight="1">
      <c r="A534" s="144" t="s">
        <v>494</v>
      </c>
      <c r="B534" s="145"/>
      <c r="C534" s="141"/>
    </row>
    <row r="535" spans="1:3" s="120" customFormat="1" ht="15" customHeight="1">
      <c r="A535" s="144" t="s">
        <v>495</v>
      </c>
      <c r="B535" s="145"/>
      <c r="C535" s="141"/>
    </row>
    <row r="536" spans="1:3" s="120" customFormat="1" ht="15" customHeight="1">
      <c r="A536" s="133" t="s">
        <v>496</v>
      </c>
      <c r="B536" s="145"/>
      <c r="C536" s="141"/>
    </row>
    <row r="537" spans="1:3" s="120" customFormat="1" ht="15" customHeight="1">
      <c r="A537" s="144" t="s">
        <v>288</v>
      </c>
      <c r="B537" s="145"/>
      <c r="C537" s="141"/>
    </row>
    <row r="538" spans="1:3" s="120" customFormat="1" ht="15" customHeight="1">
      <c r="A538" s="144" t="s">
        <v>289</v>
      </c>
      <c r="B538" s="145"/>
      <c r="C538" s="141"/>
    </row>
    <row r="539" spans="1:3" s="120" customFormat="1" ht="15" customHeight="1">
      <c r="A539" s="144" t="s">
        <v>290</v>
      </c>
      <c r="B539" s="145"/>
      <c r="C539" s="141"/>
    </row>
    <row r="540" spans="1:3" s="120" customFormat="1" ht="15" customHeight="1">
      <c r="A540" s="144" t="s">
        <v>497</v>
      </c>
      <c r="B540" s="145"/>
      <c r="C540" s="141"/>
    </row>
    <row r="541" spans="1:3" s="120" customFormat="1" ht="15" customHeight="1">
      <c r="A541" s="144" t="s">
        <v>498</v>
      </c>
      <c r="B541" s="145"/>
      <c r="C541" s="141"/>
    </row>
    <row r="542" spans="1:3" s="120" customFormat="1" ht="15" customHeight="1">
      <c r="A542" s="144" t="s">
        <v>499</v>
      </c>
      <c r="B542" s="145"/>
      <c r="C542" s="141"/>
    </row>
    <row r="543" spans="1:3" s="120" customFormat="1" ht="15" customHeight="1">
      <c r="A543" s="144" t="s">
        <v>500</v>
      </c>
      <c r="B543" s="145"/>
      <c r="C543" s="141"/>
    </row>
    <row r="544" spans="1:3" s="120" customFormat="1" ht="15" customHeight="1">
      <c r="A544" s="150" t="s">
        <v>180</v>
      </c>
      <c r="B544" s="146">
        <f>SUM(B545:B547)</f>
        <v>111.21</v>
      </c>
      <c r="C544" s="142"/>
    </row>
    <row r="545" spans="1:3" s="120" customFormat="1" ht="15" customHeight="1">
      <c r="A545" s="144" t="s">
        <v>501</v>
      </c>
      <c r="B545" s="145"/>
      <c r="C545" s="141"/>
    </row>
    <row r="546" spans="1:3" s="120" customFormat="1" ht="15" customHeight="1">
      <c r="A546" s="144" t="s">
        <v>502</v>
      </c>
      <c r="B546" s="145"/>
      <c r="C546" s="141"/>
    </row>
    <row r="547" spans="1:3" s="120" customFormat="1" ht="15" customHeight="1">
      <c r="A547" s="144" t="s">
        <v>503</v>
      </c>
      <c r="B547" s="145">
        <v>111.21</v>
      </c>
      <c r="C547" s="141"/>
    </row>
    <row r="548" spans="1:3" s="120" customFormat="1" ht="15" customHeight="1">
      <c r="A548" s="133" t="s">
        <v>504</v>
      </c>
      <c r="B548" s="146">
        <f>B549+B568+B576+B578+B587+B591+B601+B609+B616+B624+B633+B638+B641+B644+B647+B650+B653+B657+B661+B669+B672</f>
        <v>25516.04</v>
      </c>
      <c r="C548" s="142"/>
    </row>
    <row r="549" spans="1:3" s="120" customFormat="1" ht="15" customHeight="1">
      <c r="A549" s="133" t="s">
        <v>505</v>
      </c>
      <c r="B549" s="146">
        <f>SUM(B550:B567)</f>
        <v>983.06</v>
      </c>
      <c r="C549" s="142"/>
    </row>
    <row r="550" spans="1:3" s="120" customFormat="1" ht="15" customHeight="1">
      <c r="A550" s="144" t="s">
        <v>288</v>
      </c>
      <c r="B550" s="145">
        <v>194.48</v>
      </c>
      <c r="C550" s="141"/>
    </row>
    <row r="551" spans="1:3" s="120" customFormat="1" ht="15" customHeight="1">
      <c r="A551" s="144" t="s">
        <v>289</v>
      </c>
      <c r="B551" s="145"/>
      <c r="C551" s="141"/>
    </row>
    <row r="552" spans="1:3" s="120" customFormat="1" ht="15" customHeight="1">
      <c r="A552" s="144" t="s">
        <v>290</v>
      </c>
      <c r="B552" s="145"/>
      <c r="C552" s="141"/>
    </row>
    <row r="553" spans="1:3" s="120" customFormat="1" ht="15" customHeight="1">
      <c r="A553" s="144" t="s">
        <v>506</v>
      </c>
      <c r="B553" s="145">
        <v>8.53</v>
      </c>
      <c r="C553" s="141"/>
    </row>
    <row r="554" spans="1:3" s="120" customFormat="1" ht="15" customHeight="1">
      <c r="A554" s="144" t="s">
        <v>507</v>
      </c>
      <c r="B554" s="145">
        <v>17.65</v>
      </c>
      <c r="C554" s="141"/>
    </row>
    <row r="555" spans="1:3" s="120" customFormat="1" ht="15" customHeight="1">
      <c r="A555" s="144" t="s">
        <v>508</v>
      </c>
      <c r="B555" s="145">
        <v>7.24</v>
      </c>
      <c r="C555" s="141"/>
    </row>
    <row r="556" spans="1:3" s="120" customFormat="1" ht="15" customHeight="1">
      <c r="A556" s="144" t="s">
        <v>509</v>
      </c>
      <c r="B556" s="145"/>
      <c r="C556" s="141"/>
    </row>
    <row r="557" spans="1:3" s="120" customFormat="1" ht="15" customHeight="1">
      <c r="A557" s="144" t="s">
        <v>318</v>
      </c>
      <c r="B557" s="145"/>
      <c r="C557" s="141"/>
    </row>
    <row r="558" spans="1:3" s="120" customFormat="1" ht="15" customHeight="1">
      <c r="A558" s="144" t="s">
        <v>510</v>
      </c>
      <c r="B558" s="145">
        <v>155.16</v>
      </c>
      <c r="C558" s="141"/>
    </row>
    <row r="559" spans="1:3" s="120" customFormat="1" ht="15" customHeight="1">
      <c r="A559" s="144" t="s">
        <v>511</v>
      </c>
      <c r="B559" s="145"/>
      <c r="C559" s="141"/>
    </row>
    <row r="560" spans="1:3" s="120" customFormat="1" ht="15" customHeight="1">
      <c r="A560" s="144" t="s">
        <v>512</v>
      </c>
      <c r="B560" s="145"/>
      <c r="C560" s="141"/>
    </row>
    <row r="561" spans="1:3" s="120" customFormat="1" ht="15" customHeight="1">
      <c r="A561" s="144" t="s">
        <v>513</v>
      </c>
      <c r="B561" s="145"/>
      <c r="C561" s="141"/>
    </row>
    <row r="562" spans="1:3" s="120" customFormat="1" ht="15" customHeight="1">
      <c r="A562" s="144" t="s">
        <v>514</v>
      </c>
      <c r="B562" s="145">
        <v>0</v>
      </c>
      <c r="C562" s="141"/>
    </row>
    <row r="563" spans="1:3" s="120" customFormat="1" ht="15" customHeight="1">
      <c r="A563" s="144" t="s">
        <v>515</v>
      </c>
      <c r="B563" s="145">
        <v>0</v>
      </c>
      <c r="C563" s="141"/>
    </row>
    <row r="564" spans="1:3" s="120" customFormat="1" ht="15" customHeight="1">
      <c r="A564" s="144" t="s">
        <v>516</v>
      </c>
      <c r="B564" s="145">
        <v>0</v>
      </c>
      <c r="C564" s="141"/>
    </row>
    <row r="565" spans="1:3" s="120" customFormat="1" ht="15" customHeight="1">
      <c r="A565" s="144" t="s">
        <v>517</v>
      </c>
      <c r="B565" s="145">
        <v>600</v>
      </c>
      <c r="C565" s="141"/>
    </row>
    <row r="566" spans="1:3" s="120" customFormat="1" ht="15" customHeight="1">
      <c r="A566" s="144" t="s">
        <v>291</v>
      </c>
      <c r="B566" s="145"/>
      <c r="C566" s="141"/>
    </row>
    <row r="567" spans="1:6" s="120" customFormat="1" ht="15" customHeight="1">
      <c r="A567" s="144" t="s">
        <v>518</v>
      </c>
      <c r="B567" s="145"/>
      <c r="C567" s="141"/>
      <c r="D567" s="121"/>
      <c r="E567" s="121"/>
      <c r="F567" s="121"/>
    </row>
    <row r="568" spans="1:6" s="120" customFormat="1" ht="15" customHeight="1">
      <c r="A568" s="133" t="s">
        <v>519</v>
      </c>
      <c r="B568" s="146">
        <f>SUM(B569:B575)</f>
        <v>2319.9300000000003</v>
      </c>
      <c r="C568" s="142"/>
      <c r="D568" s="121"/>
      <c r="E568" s="121"/>
      <c r="F568" s="121"/>
    </row>
    <row r="569" spans="1:3" s="120" customFormat="1" ht="15" customHeight="1">
      <c r="A569" s="144" t="s">
        <v>288</v>
      </c>
      <c r="B569" s="145">
        <v>149.53</v>
      </c>
      <c r="C569" s="141"/>
    </row>
    <row r="570" spans="1:3" s="120" customFormat="1" ht="15" customHeight="1">
      <c r="A570" s="144" t="s">
        <v>289</v>
      </c>
      <c r="B570" s="145"/>
      <c r="C570" s="141"/>
    </row>
    <row r="571" spans="1:3" s="120" customFormat="1" ht="15" customHeight="1">
      <c r="A571" s="144" t="s">
        <v>290</v>
      </c>
      <c r="B571" s="145"/>
      <c r="C571" s="141"/>
    </row>
    <row r="572" spans="1:3" s="120" customFormat="1" ht="15" customHeight="1">
      <c r="A572" s="144" t="s">
        <v>520</v>
      </c>
      <c r="B572" s="145"/>
      <c r="C572" s="141"/>
    </row>
    <row r="573" spans="1:3" s="120" customFormat="1" ht="15" customHeight="1">
      <c r="A573" s="144" t="s">
        <v>521</v>
      </c>
      <c r="B573" s="145"/>
      <c r="C573" s="141"/>
    </row>
    <row r="574" spans="1:3" s="120" customFormat="1" ht="15" customHeight="1">
      <c r="A574" s="144" t="s">
        <v>522</v>
      </c>
      <c r="B574" s="145">
        <v>2104.8</v>
      </c>
      <c r="C574" s="141"/>
    </row>
    <row r="575" spans="1:3" s="120" customFormat="1" ht="15" customHeight="1">
      <c r="A575" s="144" t="s">
        <v>523</v>
      </c>
      <c r="B575" s="145">
        <v>65.6</v>
      </c>
      <c r="C575" s="141"/>
    </row>
    <row r="576" spans="1:3" s="120" customFormat="1" ht="15" customHeight="1">
      <c r="A576" s="133" t="s">
        <v>524</v>
      </c>
      <c r="B576" s="145"/>
      <c r="C576" s="141"/>
    </row>
    <row r="577" spans="1:3" s="120" customFormat="1" ht="15" customHeight="1">
      <c r="A577" s="144" t="s">
        <v>525</v>
      </c>
      <c r="B577" s="145"/>
      <c r="C577" s="141"/>
    </row>
    <row r="578" spans="1:3" s="120" customFormat="1" ht="15" customHeight="1">
      <c r="A578" s="133" t="s">
        <v>526</v>
      </c>
      <c r="B578" s="146">
        <f>SUM(B579:B586)</f>
        <v>10134.050000000001</v>
      </c>
      <c r="C578" s="142"/>
    </row>
    <row r="579" spans="1:3" s="120" customFormat="1" ht="15" customHeight="1">
      <c r="A579" s="144" t="s">
        <v>527</v>
      </c>
      <c r="B579" s="145">
        <v>2042</v>
      </c>
      <c r="C579" s="141"/>
    </row>
    <row r="580" spans="1:3" s="120" customFormat="1" ht="15" customHeight="1">
      <c r="A580" s="144" t="s">
        <v>528</v>
      </c>
      <c r="B580" s="145"/>
      <c r="C580" s="141"/>
    </row>
    <row r="581" spans="1:3" s="120" customFormat="1" ht="15" customHeight="1">
      <c r="A581" s="144" t="s">
        <v>529</v>
      </c>
      <c r="B581" s="145"/>
      <c r="C581" s="141"/>
    </row>
    <row r="582" spans="1:3" s="120" customFormat="1" ht="15" customHeight="1">
      <c r="A582" s="144" t="s">
        <v>530</v>
      </c>
      <c r="B582" s="145">
        <v>7055.38</v>
      </c>
      <c r="C582" s="141"/>
    </row>
    <row r="583" spans="1:3" s="120" customFormat="1" ht="15" customHeight="1">
      <c r="A583" s="144" t="s">
        <v>531</v>
      </c>
      <c r="B583" s="145"/>
      <c r="C583" s="141"/>
    </row>
    <row r="584" spans="1:3" s="120" customFormat="1" ht="15" customHeight="1">
      <c r="A584" s="144" t="s">
        <v>532</v>
      </c>
      <c r="B584" s="145"/>
      <c r="C584" s="141"/>
    </row>
    <row r="585" spans="1:3" s="120" customFormat="1" ht="15" customHeight="1">
      <c r="A585" s="144" t="s">
        <v>533</v>
      </c>
      <c r="B585" s="145">
        <v>1036.67</v>
      </c>
      <c r="C585" s="141"/>
    </row>
    <row r="586" spans="1:3" s="120" customFormat="1" ht="15" customHeight="1">
      <c r="A586" s="144" t="s">
        <v>534</v>
      </c>
      <c r="B586" s="145"/>
      <c r="C586" s="141"/>
    </row>
    <row r="587" spans="1:3" s="120" customFormat="1" ht="15" customHeight="1">
      <c r="A587" s="133" t="s">
        <v>535</v>
      </c>
      <c r="B587" s="145"/>
      <c r="C587" s="141"/>
    </row>
    <row r="588" spans="1:3" s="120" customFormat="1" ht="15" customHeight="1">
      <c r="A588" s="144" t="s">
        <v>536</v>
      </c>
      <c r="B588" s="145"/>
      <c r="C588" s="141"/>
    </row>
    <row r="589" spans="1:3" s="120" customFormat="1" ht="15" customHeight="1">
      <c r="A589" s="144" t="s">
        <v>537</v>
      </c>
      <c r="B589" s="145"/>
      <c r="C589" s="141"/>
    </row>
    <row r="590" spans="1:3" s="120" customFormat="1" ht="15" customHeight="1">
      <c r="A590" s="144" t="s">
        <v>538</v>
      </c>
      <c r="B590" s="145"/>
      <c r="C590" s="141"/>
    </row>
    <row r="591" spans="1:3" s="120" customFormat="1" ht="15" customHeight="1">
      <c r="A591" s="133" t="s">
        <v>539</v>
      </c>
      <c r="B591" s="145"/>
      <c r="C591" s="141"/>
    </row>
    <row r="592" spans="1:3" s="120" customFormat="1" ht="15" customHeight="1">
      <c r="A592" s="144" t="s">
        <v>540</v>
      </c>
      <c r="B592" s="145"/>
      <c r="C592" s="141"/>
    </row>
    <row r="593" spans="1:3" s="120" customFormat="1" ht="15" customHeight="1">
      <c r="A593" s="144" t="s">
        <v>541</v>
      </c>
      <c r="B593" s="145"/>
      <c r="C593" s="141"/>
    </row>
    <row r="594" spans="1:3" s="120" customFormat="1" ht="15" customHeight="1">
      <c r="A594" s="144" t="s">
        <v>542</v>
      </c>
      <c r="B594" s="145"/>
      <c r="C594" s="141"/>
    </row>
    <row r="595" spans="1:3" s="120" customFormat="1" ht="15" customHeight="1">
      <c r="A595" s="144" t="s">
        <v>543</v>
      </c>
      <c r="B595" s="145"/>
      <c r="C595" s="141"/>
    </row>
    <row r="596" spans="1:3" s="120" customFormat="1" ht="15" customHeight="1">
      <c r="A596" s="144" t="s">
        <v>544</v>
      </c>
      <c r="B596" s="145"/>
      <c r="C596" s="141"/>
    </row>
    <row r="597" spans="1:3" s="120" customFormat="1" ht="15" customHeight="1">
      <c r="A597" s="144" t="s">
        <v>545</v>
      </c>
      <c r="B597" s="145"/>
      <c r="C597" s="141"/>
    </row>
    <row r="598" spans="1:3" s="120" customFormat="1" ht="15" customHeight="1">
      <c r="A598" s="144" t="s">
        <v>546</v>
      </c>
      <c r="B598" s="145"/>
      <c r="C598" s="141"/>
    </row>
    <row r="599" spans="1:3" s="120" customFormat="1" ht="15" customHeight="1">
      <c r="A599" s="144" t="s">
        <v>547</v>
      </c>
      <c r="B599" s="145"/>
      <c r="C599" s="141"/>
    </row>
    <row r="600" spans="1:3" s="120" customFormat="1" ht="15" customHeight="1">
      <c r="A600" s="144" t="s">
        <v>548</v>
      </c>
      <c r="B600" s="145"/>
      <c r="C600" s="141"/>
    </row>
    <row r="601" spans="1:3" s="120" customFormat="1" ht="15" customHeight="1">
      <c r="A601" s="133" t="s">
        <v>549</v>
      </c>
      <c r="B601" s="146">
        <f>SUM(B602:B608)</f>
        <v>3089.4</v>
      </c>
      <c r="C601" s="142"/>
    </row>
    <row r="602" spans="1:3" s="120" customFormat="1" ht="15" customHeight="1">
      <c r="A602" s="144" t="s">
        <v>550</v>
      </c>
      <c r="B602" s="145">
        <v>600</v>
      </c>
      <c r="C602" s="141"/>
    </row>
    <row r="603" spans="1:3" s="120" customFormat="1" ht="15" customHeight="1">
      <c r="A603" s="144" t="s">
        <v>551</v>
      </c>
      <c r="B603" s="145"/>
      <c r="C603" s="141"/>
    </row>
    <row r="604" spans="1:3" s="120" customFormat="1" ht="15" customHeight="1">
      <c r="A604" s="144" t="s">
        <v>552</v>
      </c>
      <c r="B604" s="145"/>
      <c r="C604" s="141"/>
    </row>
    <row r="605" spans="1:3" s="120" customFormat="1" ht="15" customHeight="1">
      <c r="A605" s="144" t="s">
        <v>553</v>
      </c>
      <c r="B605" s="145"/>
      <c r="C605" s="141"/>
    </row>
    <row r="606" spans="1:3" s="120" customFormat="1" ht="15" customHeight="1">
      <c r="A606" s="144" t="s">
        <v>554</v>
      </c>
      <c r="B606" s="145">
        <v>246.4</v>
      </c>
      <c r="C606" s="141"/>
    </row>
    <row r="607" spans="1:3" s="120" customFormat="1" ht="15" customHeight="1">
      <c r="A607" s="144" t="s">
        <v>555</v>
      </c>
      <c r="B607" s="145"/>
      <c r="C607" s="141"/>
    </row>
    <row r="608" spans="1:3" s="120" customFormat="1" ht="15" customHeight="1">
      <c r="A608" s="144" t="s">
        <v>556</v>
      </c>
      <c r="B608" s="145">
        <f>148+2095</f>
        <v>2243</v>
      </c>
      <c r="C608" s="141"/>
    </row>
    <row r="609" spans="1:3" s="120" customFormat="1" ht="15" customHeight="1">
      <c r="A609" s="133" t="s">
        <v>557</v>
      </c>
      <c r="B609" s="146">
        <f>SUM(B610:B615)</f>
        <v>152</v>
      </c>
      <c r="C609" s="142"/>
    </row>
    <row r="610" spans="1:3" s="120" customFormat="1" ht="15" customHeight="1">
      <c r="A610" s="144" t="s">
        <v>558</v>
      </c>
      <c r="B610" s="145"/>
      <c r="C610" s="141"/>
    </row>
    <row r="611" spans="1:3" s="120" customFormat="1" ht="15" customHeight="1">
      <c r="A611" s="144" t="s">
        <v>559</v>
      </c>
      <c r="B611" s="145">
        <v>28</v>
      </c>
      <c r="C611" s="141"/>
    </row>
    <row r="612" spans="1:3" s="120" customFormat="1" ht="15" customHeight="1">
      <c r="A612" s="144" t="s">
        <v>560</v>
      </c>
      <c r="B612" s="145"/>
      <c r="C612" s="141"/>
    </row>
    <row r="613" spans="1:3" s="120" customFormat="1" ht="15" customHeight="1">
      <c r="A613" s="144" t="s">
        <v>561</v>
      </c>
      <c r="B613" s="145"/>
      <c r="C613" s="141"/>
    </row>
    <row r="614" spans="1:3" s="120" customFormat="1" ht="15" customHeight="1">
      <c r="A614" s="144" t="s">
        <v>562</v>
      </c>
      <c r="B614" s="145"/>
      <c r="C614" s="141"/>
    </row>
    <row r="615" spans="1:3" s="120" customFormat="1" ht="15" customHeight="1">
      <c r="A615" s="144" t="s">
        <v>563</v>
      </c>
      <c r="B615" s="145">
        <v>124</v>
      </c>
      <c r="C615" s="141"/>
    </row>
    <row r="616" spans="1:3" s="120" customFormat="1" ht="15" customHeight="1">
      <c r="A616" s="133" t="s">
        <v>564</v>
      </c>
      <c r="B616" s="146">
        <f>SUM(B617:B623)</f>
        <v>201</v>
      </c>
      <c r="C616" s="142"/>
    </row>
    <row r="617" spans="1:3" s="120" customFormat="1" ht="15" customHeight="1">
      <c r="A617" s="144" t="s">
        <v>565</v>
      </c>
      <c r="B617" s="145"/>
      <c r="C617" s="141"/>
    </row>
    <row r="618" spans="1:3" s="120" customFormat="1" ht="15" customHeight="1">
      <c r="A618" s="144" t="s">
        <v>566</v>
      </c>
      <c r="B618" s="145">
        <v>66</v>
      </c>
      <c r="C618" s="141"/>
    </row>
    <row r="619" spans="1:3" s="120" customFormat="1" ht="15" customHeight="1">
      <c r="A619" s="144" t="s">
        <v>567</v>
      </c>
      <c r="B619" s="145"/>
      <c r="C619" s="141"/>
    </row>
    <row r="620" spans="1:3" s="120" customFormat="1" ht="15" customHeight="1">
      <c r="A620" s="144" t="s">
        <v>568</v>
      </c>
      <c r="B620" s="145"/>
      <c r="C620" s="141"/>
    </row>
    <row r="621" spans="1:3" s="120" customFormat="1" ht="15" customHeight="1">
      <c r="A621" s="144" t="s">
        <v>569</v>
      </c>
      <c r="B621" s="145"/>
      <c r="C621" s="141"/>
    </row>
    <row r="622" spans="1:3" s="120" customFormat="1" ht="15" customHeight="1">
      <c r="A622" s="144" t="s">
        <v>570</v>
      </c>
      <c r="B622" s="145"/>
      <c r="C622" s="141"/>
    </row>
    <row r="623" spans="1:3" s="120" customFormat="1" ht="15" customHeight="1">
      <c r="A623" s="144" t="s">
        <v>571</v>
      </c>
      <c r="B623" s="145">
        <v>135</v>
      </c>
      <c r="C623" s="141"/>
    </row>
    <row r="624" spans="1:3" s="120" customFormat="1" ht="15" customHeight="1">
      <c r="A624" s="133" t="s">
        <v>572</v>
      </c>
      <c r="B624" s="146">
        <f>SUM(B625:B626)</f>
        <v>30.779999999999998</v>
      </c>
      <c r="C624" s="142"/>
    </row>
    <row r="625" spans="1:3" s="120" customFormat="1" ht="15" customHeight="1">
      <c r="A625" s="144" t="s">
        <v>288</v>
      </c>
      <c r="B625" s="145">
        <v>29.08</v>
      </c>
      <c r="C625" s="141"/>
    </row>
    <row r="626" spans="1:3" s="120" customFormat="1" ht="15" customHeight="1">
      <c r="A626" s="144" t="s">
        <v>289</v>
      </c>
      <c r="B626" s="145">
        <v>1.7</v>
      </c>
      <c r="C626" s="141"/>
    </row>
    <row r="627" spans="1:3" s="120" customFormat="1" ht="15" customHeight="1">
      <c r="A627" s="144" t="s">
        <v>290</v>
      </c>
      <c r="B627" s="145"/>
      <c r="C627" s="141"/>
    </row>
    <row r="628" spans="1:3" s="120" customFormat="1" ht="15" customHeight="1">
      <c r="A628" s="144" t="s">
        <v>573</v>
      </c>
      <c r="B628" s="145"/>
      <c r="C628" s="141"/>
    </row>
    <row r="629" spans="1:3" s="120" customFormat="1" ht="15" customHeight="1">
      <c r="A629" s="144" t="s">
        <v>574</v>
      </c>
      <c r="B629" s="145"/>
      <c r="C629" s="141"/>
    </row>
    <row r="630" spans="1:3" s="120" customFormat="1" ht="15" customHeight="1">
      <c r="A630" s="144" t="s">
        <v>575</v>
      </c>
      <c r="B630" s="145"/>
      <c r="C630" s="141"/>
    </row>
    <row r="631" spans="1:3" s="120" customFormat="1" ht="15" customHeight="1">
      <c r="A631" s="144" t="s">
        <v>576</v>
      </c>
      <c r="B631" s="145"/>
      <c r="C631" s="141"/>
    </row>
    <row r="632" spans="1:3" s="120" customFormat="1" ht="15" customHeight="1">
      <c r="A632" s="144" t="s">
        <v>577</v>
      </c>
      <c r="B632" s="145"/>
      <c r="C632" s="141"/>
    </row>
    <row r="633" spans="1:3" s="120" customFormat="1" ht="15" customHeight="1">
      <c r="A633" s="133" t="s">
        <v>578</v>
      </c>
      <c r="B633" s="145"/>
      <c r="C633" s="141"/>
    </row>
    <row r="634" spans="1:3" s="120" customFormat="1" ht="15" customHeight="1">
      <c r="A634" s="144" t="s">
        <v>288</v>
      </c>
      <c r="B634" s="145"/>
      <c r="C634" s="141"/>
    </row>
    <row r="635" spans="1:3" s="120" customFormat="1" ht="15" customHeight="1">
      <c r="A635" s="144" t="s">
        <v>289</v>
      </c>
      <c r="B635" s="145"/>
      <c r="C635" s="141"/>
    </row>
    <row r="636" spans="1:3" s="120" customFormat="1" ht="15" customHeight="1">
      <c r="A636" s="144" t="s">
        <v>290</v>
      </c>
      <c r="B636" s="145"/>
      <c r="C636" s="141"/>
    </row>
    <row r="637" spans="1:3" s="120" customFormat="1" ht="15" customHeight="1">
      <c r="A637" s="144" t="s">
        <v>579</v>
      </c>
      <c r="B637" s="145"/>
      <c r="C637" s="141"/>
    </row>
    <row r="638" spans="1:3" s="120" customFormat="1" ht="15" customHeight="1">
      <c r="A638" s="133" t="s">
        <v>580</v>
      </c>
      <c r="B638" s="146">
        <f>SUM(B639:B640)</f>
        <v>5868</v>
      </c>
      <c r="C638" s="142"/>
    </row>
    <row r="639" spans="1:3" s="120" customFormat="1" ht="15" customHeight="1">
      <c r="A639" s="144" t="s">
        <v>581</v>
      </c>
      <c r="B639" s="145">
        <f>65+4799</f>
        <v>4864</v>
      </c>
      <c r="C639" s="141"/>
    </row>
    <row r="640" spans="1:3" s="120" customFormat="1" ht="15" customHeight="1">
      <c r="A640" s="144" t="s">
        <v>582</v>
      </c>
      <c r="B640" s="145">
        <v>1004</v>
      </c>
      <c r="C640" s="141"/>
    </row>
    <row r="641" spans="1:3" s="120" customFormat="1" ht="15" customHeight="1">
      <c r="A641" s="133" t="s">
        <v>583</v>
      </c>
      <c r="B641" s="145"/>
      <c r="C641" s="141"/>
    </row>
    <row r="642" spans="1:3" s="120" customFormat="1" ht="15" customHeight="1">
      <c r="A642" s="144" t="s">
        <v>584</v>
      </c>
      <c r="B642" s="145"/>
      <c r="C642" s="141"/>
    </row>
    <row r="643" spans="1:3" s="120" customFormat="1" ht="15" customHeight="1">
      <c r="A643" s="144" t="s">
        <v>585</v>
      </c>
      <c r="B643" s="145"/>
      <c r="C643" s="141"/>
    </row>
    <row r="644" spans="1:3" s="120" customFormat="1" ht="15" customHeight="1">
      <c r="A644" s="133" t="s">
        <v>586</v>
      </c>
      <c r="B644" s="145"/>
      <c r="C644" s="141"/>
    </row>
    <row r="645" spans="1:3" s="120" customFormat="1" ht="15" customHeight="1">
      <c r="A645" s="144" t="s">
        <v>587</v>
      </c>
      <c r="B645" s="145"/>
      <c r="C645" s="141"/>
    </row>
    <row r="646" spans="1:3" s="120" customFormat="1" ht="15" customHeight="1">
      <c r="A646" s="144" t="s">
        <v>588</v>
      </c>
      <c r="B646" s="145"/>
      <c r="C646" s="141"/>
    </row>
    <row r="647" spans="1:3" s="120" customFormat="1" ht="15" customHeight="1">
      <c r="A647" s="133" t="s">
        <v>589</v>
      </c>
      <c r="B647" s="145"/>
      <c r="C647" s="141"/>
    </row>
    <row r="648" spans="1:3" s="120" customFormat="1" ht="15" customHeight="1">
      <c r="A648" s="144" t="s">
        <v>590</v>
      </c>
      <c r="B648" s="145"/>
      <c r="C648" s="141"/>
    </row>
    <row r="649" spans="1:3" s="120" customFormat="1" ht="15" customHeight="1">
      <c r="A649" s="144" t="s">
        <v>591</v>
      </c>
      <c r="B649" s="145"/>
      <c r="C649" s="141"/>
    </row>
    <row r="650" spans="1:3" s="120" customFormat="1" ht="15" customHeight="1">
      <c r="A650" s="133" t="s">
        <v>592</v>
      </c>
      <c r="B650" s="145"/>
      <c r="C650" s="141"/>
    </row>
    <row r="651" spans="1:3" s="120" customFormat="1" ht="15" customHeight="1">
      <c r="A651" s="144" t="s">
        <v>593</v>
      </c>
      <c r="B651" s="145"/>
      <c r="C651" s="141"/>
    </row>
    <row r="652" spans="1:3" s="120" customFormat="1" ht="15" customHeight="1">
      <c r="A652" s="144" t="s">
        <v>594</v>
      </c>
      <c r="B652" s="145"/>
      <c r="C652" s="141"/>
    </row>
    <row r="653" spans="1:3" s="120" customFormat="1" ht="15" customHeight="1">
      <c r="A653" s="133" t="s">
        <v>595</v>
      </c>
      <c r="B653" s="146">
        <f>SUM(B654:B656)</f>
        <v>2368.7</v>
      </c>
      <c r="C653" s="142"/>
    </row>
    <row r="654" spans="1:3" s="120" customFormat="1" ht="15" customHeight="1">
      <c r="A654" s="144" t="s">
        <v>596</v>
      </c>
      <c r="B654" s="145">
        <v>110</v>
      </c>
      <c r="C654" s="141"/>
    </row>
    <row r="655" spans="1:3" s="120" customFormat="1" ht="15" customHeight="1">
      <c r="A655" s="144" t="s">
        <v>597</v>
      </c>
      <c r="B655" s="145">
        <f>30+2221</f>
        <v>2251</v>
      </c>
      <c r="C655" s="141"/>
    </row>
    <row r="656" spans="1:3" s="120" customFormat="1" ht="15" customHeight="1">
      <c r="A656" s="144" t="s">
        <v>598</v>
      </c>
      <c r="B656" s="145">
        <v>7.7</v>
      </c>
      <c r="C656" s="141"/>
    </row>
    <row r="657" spans="1:3" s="120" customFormat="1" ht="15" customHeight="1">
      <c r="A657" s="133" t="s">
        <v>599</v>
      </c>
      <c r="B657" s="146">
        <f>SUM(B658:B660)</f>
        <v>248.78000000000003</v>
      </c>
      <c r="C657" s="142"/>
    </row>
    <row r="658" spans="1:3" s="120" customFormat="1" ht="15" customHeight="1">
      <c r="A658" s="144" t="s">
        <v>600</v>
      </c>
      <c r="B658" s="145">
        <v>42.67</v>
      </c>
      <c r="C658" s="141"/>
    </row>
    <row r="659" spans="1:3" s="120" customFormat="1" ht="15" customHeight="1">
      <c r="A659" s="144" t="s">
        <v>601</v>
      </c>
      <c r="B659" s="145">
        <v>206.11</v>
      </c>
      <c r="C659" s="141"/>
    </row>
    <row r="660" spans="1:3" s="120" customFormat="1" ht="15" customHeight="1">
      <c r="A660" s="144" t="s">
        <v>602</v>
      </c>
      <c r="B660" s="145"/>
      <c r="C660" s="141"/>
    </row>
    <row r="661" spans="1:3" s="120" customFormat="1" ht="15" customHeight="1">
      <c r="A661" s="133" t="s">
        <v>603</v>
      </c>
      <c r="B661" s="146">
        <f>SUM(B662:B667)</f>
        <v>120.34</v>
      </c>
      <c r="C661" s="142"/>
    </row>
    <row r="662" spans="1:3" s="120" customFormat="1" ht="15" customHeight="1">
      <c r="A662" s="144" t="s">
        <v>288</v>
      </c>
      <c r="B662" s="145">
        <v>90.34</v>
      </c>
      <c r="C662" s="141"/>
    </row>
    <row r="663" spans="1:3" s="120" customFormat="1" ht="15" customHeight="1">
      <c r="A663" s="144" t="s">
        <v>289</v>
      </c>
      <c r="B663" s="145">
        <v>30</v>
      </c>
      <c r="C663" s="141"/>
    </row>
    <row r="664" spans="1:3" s="120" customFormat="1" ht="15" customHeight="1">
      <c r="A664" s="144" t="s">
        <v>290</v>
      </c>
      <c r="B664" s="145"/>
      <c r="C664" s="141"/>
    </row>
    <row r="665" spans="1:3" s="120" customFormat="1" ht="15" customHeight="1">
      <c r="A665" s="144" t="s">
        <v>604</v>
      </c>
      <c r="B665" s="145"/>
      <c r="C665" s="141"/>
    </row>
    <row r="666" spans="1:3" s="120" customFormat="1" ht="15" customHeight="1">
      <c r="A666" s="144" t="s">
        <v>605</v>
      </c>
      <c r="B666" s="145"/>
      <c r="C666" s="141"/>
    </row>
    <row r="667" spans="1:3" s="120" customFormat="1" ht="15" customHeight="1">
      <c r="A667" s="144" t="s">
        <v>291</v>
      </c>
      <c r="B667" s="145"/>
      <c r="C667" s="141"/>
    </row>
    <row r="668" spans="1:3" s="120" customFormat="1" ht="15" customHeight="1">
      <c r="A668" s="144" t="s">
        <v>606</v>
      </c>
      <c r="B668" s="145"/>
      <c r="C668" s="141"/>
    </row>
    <row r="669" spans="1:3" s="120" customFormat="1" ht="15" customHeight="1">
      <c r="A669" s="133" t="s">
        <v>607</v>
      </c>
      <c r="B669" s="145"/>
      <c r="C669" s="141"/>
    </row>
    <row r="670" spans="1:3" s="120" customFormat="1" ht="15" customHeight="1">
      <c r="A670" s="144" t="s">
        <v>608</v>
      </c>
      <c r="B670" s="145"/>
      <c r="C670" s="141"/>
    </row>
    <row r="671" spans="1:3" s="120" customFormat="1" ht="15" customHeight="1">
      <c r="A671" s="144" t="s">
        <v>609</v>
      </c>
      <c r="B671" s="151"/>
      <c r="C671" s="141"/>
    </row>
    <row r="672" spans="1:3" s="120" customFormat="1" ht="15" customHeight="1">
      <c r="A672" s="133" t="s">
        <v>610</v>
      </c>
      <c r="B672" s="152"/>
      <c r="C672" s="123"/>
    </row>
    <row r="673" spans="1:3" s="120" customFormat="1" ht="15" customHeight="1">
      <c r="A673" s="144" t="s">
        <v>611</v>
      </c>
      <c r="B673" s="153"/>
      <c r="C673" s="141"/>
    </row>
    <row r="674" spans="1:3" s="120" customFormat="1" ht="15" customHeight="1">
      <c r="A674" s="133" t="s">
        <v>612</v>
      </c>
      <c r="B674" s="146">
        <f>B675+B680+B694+B698+B710+B713+B717+B722+B726+B730+B733+B742+B744</f>
        <v>7850.089999999999</v>
      </c>
      <c r="C674" s="142"/>
    </row>
    <row r="675" spans="1:3" s="120" customFormat="1" ht="15" customHeight="1">
      <c r="A675" s="133" t="s">
        <v>613</v>
      </c>
      <c r="B675" s="146">
        <f>SUM(B676:B679)</f>
        <v>1857.71</v>
      </c>
      <c r="C675" s="142"/>
    </row>
    <row r="676" spans="1:3" s="120" customFormat="1" ht="15" customHeight="1">
      <c r="A676" s="144" t="s">
        <v>288</v>
      </c>
      <c r="B676" s="145">
        <v>293.66</v>
      </c>
      <c r="C676" s="141"/>
    </row>
    <row r="677" spans="1:3" s="120" customFormat="1" ht="15" customHeight="1">
      <c r="A677" s="144" t="s">
        <v>289</v>
      </c>
      <c r="B677" s="145">
        <v>1494.75</v>
      </c>
      <c r="C677" s="141"/>
    </row>
    <row r="678" spans="1:3" s="120" customFormat="1" ht="15" customHeight="1">
      <c r="A678" s="144" t="s">
        <v>290</v>
      </c>
      <c r="B678" s="145"/>
      <c r="C678" s="141"/>
    </row>
    <row r="679" spans="1:3" s="120" customFormat="1" ht="15" customHeight="1">
      <c r="A679" s="144" t="s">
        <v>614</v>
      </c>
      <c r="B679" s="145">
        <v>69.3</v>
      </c>
      <c r="C679" s="141"/>
    </row>
    <row r="680" spans="1:3" s="120" customFormat="1" ht="15" customHeight="1">
      <c r="A680" s="133" t="s">
        <v>615</v>
      </c>
      <c r="B680" s="145"/>
      <c r="C680" s="141"/>
    </row>
    <row r="681" spans="1:3" s="120" customFormat="1" ht="15" customHeight="1">
      <c r="A681" s="144" t="s">
        <v>616</v>
      </c>
      <c r="B681" s="145"/>
      <c r="C681" s="141"/>
    </row>
    <row r="682" spans="1:3" s="120" customFormat="1" ht="15" customHeight="1">
      <c r="A682" s="144" t="s">
        <v>617</v>
      </c>
      <c r="B682" s="145"/>
      <c r="C682" s="141"/>
    </row>
    <row r="683" spans="1:3" s="120" customFormat="1" ht="15" customHeight="1">
      <c r="A683" s="144" t="s">
        <v>618</v>
      </c>
      <c r="B683" s="145"/>
      <c r="C683" s="141"/>
    </row>
    <row r="684" spans="1:3" s="120" customFormat="1" ht="15" customHeight="1">
      <c r="A684" s="144" t="s">
        <v>619</v>
      </c>
      <c r="B684" s="145"/>
      <c r="C684" s="141"/>
    </row>
    <row r="685" spans="1:3" s="120" customFormat="1" ht="15" customHeight="1">
      <c r="A685" s="144" t="s">
        <v>620</v>
      </c>
      <c r="B685" s="145"/>
      <c r="C685" s="141"/>
    </row>
    <row r="686" spans="1:6" s="120" customFormat="1" ht="15" customHeight="1">
      <c r="A686" s="144" t="s">
        <v>621</v>
      </c>
      <c r="B686" s="145"/>
      <c r="C686" s="141"/>
      <c r="D686" s="121"/>
      <c r="E686" s="121"/>
      <c r="F686" s="121"/>
    </row>
    <row r="687" spans="1:3" s="120" customFormat="1" ht="15" customHeight="1">
      <c r="A687" s="144" t="s">
        <v>622</v>
      </c>
      <c r="B687" s="145"/>
      <c r="C687" s="141"/>
    </row>
    <row r="688" spans="1:3" s="120" customFormat="1" ht="15" customHeight="1">
      <c r="A688" s="144" t="s">
        <v>623</v>
      </c>
      <c r="B688" s="145"/>
      <c r="C688" s="141"/>
    </row>
    <row r="689" spans="1:3" s="120" customFormat="1" ht="15" customHeight="1">
      <c r="A689" s="144" t="s">
        <v>624</v>
      </c>
      <c r="B689" s="145"/>
      <c r="C689" s="141"/>
    </row>
    <row r="690" spans="1:3" s="120" customFormat="1" ht="15" customHeight="1">
      <c r="A690" s="144" t="s">
        <v>625</v>
      </c>
      <c r="B690" s="145"/>
      <c r="C690" s="141"/>
    </row>
    <row r="691" spans="1:3" s="120" customFormat="1" ht="15" customHeight="1">
      <c r="A691" s="144" t="s">
        <v>626</v>
      </c>
      <c r="B691" s="145"/>
      <c r="C691" s="141"/>
    </row>
    <row r="692" spans="1:3" s="120" customFormat="1" ht="15" customHeight="1">
      <c r="A692" s="144" t="s">
        <v>627</v>
      </c>
      <c r="B692" s="145"/>
      <c r="C692" s="141"/>
    </row>
    <row r="693" spans="1:3" s="120" customFormat="1" ht="15" customHeight="1">
      <c r="A693" s="144" t="s">
        <v>628</v>
      </c>
      <c r="B693" s="145"/>
      <c r="C693" s="141"/>
    </row>
    <row r="694" spans="1:3" s="120" customFormat="1" ht="15" customHeight="1">
      <c r="A694" s="133" t="s">
        <v>629</v>
      </c>
      <c r="B694" s="145"/>
      <c r="C694" s="141"/>
    </row>
    <row r="695" spans="1:3" s="120" customFormat="1" ht="15" customHeight="1">
      <c r="A695" s="144" t="s">
        <v>630</v>
      </c>
      <c r="B695" s="145"/>
      <c r="C695" s="141"/>
    </row>
    <row r="696" spans="1:3" s="120" customFormat="1" ht="15" customHeight="1">
      <c r="A696" s="144" t="s">
        <v>631</v>
      </c>
      <c r="B696" s="145"/>
      <c r="C696" s="141"/>
    </row>
    <row r="697" spans="1:3" s="120" customFormat="1" ht="15" customHeight="1">
      <c r="A697" s="144" t="s">
        <v>632</v>
      </c>
      <c r="B697" s="145"/>
      <c r="C697" s="141"/>
    </row>
    <row r="698" spans="1:3" s="120" customFormat="1" ht="15" customHeight="1">
      <c r="A698" s="133" t="s">
        <v>633</v>
      </c>
      <c r="B698" s="146">
        <f>SUM(B699:B709)</f>
        <v>2835.04</v>
      </c>
      <c r="C698" s="142"/>
    </row>
    <row r="699" spans="1:3" s="120" customFormat="1" ht="15" customHeight="1">
      <c r="A699" s="144" t="s">
        <v>634</v>
      </c>
      <c r="B699" s="145">
        <v>65.72</v>
      </c>
      <c r="C699" s="141"/>
    </row>
    <row r="700" spans="1:3" s="120" customFormat="1" ht="15" customHeight="1">
      <c r="A700" s="144" t="s">
        <v>635</v>
      </c>
      <c r="B700" s="145">
        <v>149.91</v>
      </c>
      <c r="C700" s="141"/>
    </row>
    <row r="701" spans="1:3" s="120" customFormat="1" ht="15" customHeight="1">
      <c r="A701" s="144" t="s">
        <v>636</v>
      </c>
      <c r="B701" s="145">
        <v>162.41</v>
      </c>
      <c r="C701" s="141"/>
    </row>
    <row r="702" spans="1:3" s="120" customFormat="1" ht="15" customHeight="1">
      <c r="A702" s="144" t="s">
        <v>637</v>
      </c>
      <c r="B702" s="145"/>
      <c r="C702" s="141"/>
    </row>
    <row r="703" spans="1:3" s="120" customFormat="1" ht="15" customHeight="1">
      <c r="A703" s="144" t="s">
        <v>638</v>
      </c>
      <c r="B703" s="145"/>
      <c r="C703" s="141"/>
    </row>
    <row r="704" spans="1:3" s="120" customFormat="1" ht="15" customHeight="1">
      <c r="A704" s="144" t="s">
        <v>639</v>
      </c>
      <c r="B704" s="145"/>
      <c r="C704" s="141"/>
    </row>
    <row r="705" spans="1:3" s="120" customFormat="1" ht="15" customHeight="1">
      <c r="A705" s="144" t="s">
        <v>640</v>
      </c>
      <c r="B705" s="145"/>
      <c r="C705" s="141"/>
    </row>
    <row r="706" spans="1:3" s="120" customFormat="1" ht="15" customHeight="1">
      <c r="A706" s="144" t="s">
        <v>641</v>
      </c>
      <c r="B706" s="145">
        <v>2437</v>
      </c>
      <c r="C706" s="141"/>
    </row>
    <row r="707" spans="1:3" s="120" customFormat="1" ht="15" customHeight="1">
      <c r="A707" s="144" t="s">
        <v>642</v>
      </c>
      <c r="B707" s="145"/>
      <c r="C707" s="141"/>
    </row>
    <row r="708" spans="1:3" s="120" customFormat="1" ht="15" customHeight="1">
      <c r="A708" s="144" t="s">
        <v>643</v>
      </c>
      <c r="B708" s="145"/>
      <c r="C708" s="141"/>
    </row>
    <row r="709" spans="1:3" s="120" customFormat="1" ht="15" customHeight="1">
      <c r="A709" s="144" t="s">
        <v>644</v>
      </c>
      <c r="B709" s="145">
        <v>20</v>
      </c>
      <c r="C709" s="141"/>
    </row>
    <row r="710" spans="1:3" s="120" customFormat="1" ht="15" customHeight="1">
      <c r="A710" s="133" t="s">
        <v>645</v>
      </c>
      <c r="B710" s="145"/>
      <c r="C710" s="141"/>
    </row>
    <row r="711" spans="1:3" s="120" customFormat="1" ht="15" customHeight="1">
      <c r="A711" s="144" t="s">
        <v>646</v>
      </c>
      <c r="B711" s="145"/>
      <c r="C711" s="141"/>
    </row>
    <row r="712" spans="1:3" s="120" customFormat="1" ht="15" customHeight="1">
      <c r="A712" s="144" t="s">
        <v>647</v>
      </c>
      <c r="B712" s="145"/>
      <c r="C712" s="141"/>
    </row>
    <row r="713" spans="1:3" s="120" customFormat="1" ht="15" customHeight="1">
      <c r="A713" s="133" t="s">
        <v>648</v>
      </c>
      <c r="B713" s="146">
        <f>SUM(B714:B716)</f>
        <v>287.59</v>
      </c>
      <c r="C713" s="142"/>
    </row>
    <row r="714" spans="1:3" s="120" customFormat="1" ht="15" customHeight="1">
      <c r="A714" s="144" t="s">
        <v>649</v>
      </c>
      <c r="B714" s="145"/>
      <c r="C714" s="141"/>
    </row>
    <row r="715" spans="1:3" s="120" customFormat="1" ht="15" customHeight="1">
      <c r="A715" s="144" t="s">
        <v>650</v>
      </c>
      <c r="B715" s="145">
        <v>22.59</v>
      </c>
      <c r="C715" s="141"/>
    </row>
    <row r="716" spans="1:3" s="120" customFormat="1" ht="15" customHeight="1">
      <c r="A716" s="144" t="s">
        <v>651</v>
      </c>
      <c r="B716" s="145">
        <v>265</v>
      </c>
      <c r="C716" s="141"/>
    </row>
    <row r="717" spans="1:3" s="120" customFormat="1" ht="15" customHeight="1">
      <c r="A717" s="133" t="s">
        <v>652</v>
      </c>
      <c r="B717" s="146">
        <f>SUM(B718:B721)</f>
        <v>1633.8899999999999</v>
      </c>
      <c r="C717" s="142"/>
    </row>
    <row r="718" spans="1:3" s="120" customFormat="1" ht="15" customHeight="1">
      <c r="A718" s="144" t="s">
        <v>653</v>
      </c>
      <c r="B718" s="145">
        <v>1120.58</v>
      </c>
      <c r="C718" s="141"/>
    </row>
    <row r="719" spans="1:3" s="120" customFormat="1" ht="15" customHeight="1">
      <c r="A719" s="144" t="s">
        <v>654</v>
      </c>
      <c r="B719" s="145">
        <v>61.31</v>
      </c>
      <c r="C719" s="141"/>
    </row>
    <row r="720" spans="1:3" s="120" customFormat="1" ht="15" customHeight="1">
      <c r="A720" s="144" t="s">
        <v>655</v>
      </c>
      <c r="B720" s="145">
        <v>340.7</v>
      </c>
      <c r="C720" s="141"/>
    </row>
    <row r="721" spans="1:3" s="120" customFormat="1" ht="15" customHeight="1">
      <c r="A721" s="144" t="s">
        <v>656</v>
      </c>
      <c r="B721" s="145">
        <v>111.3</v>
      </c>
      <c r="C721" s="141"/>
    </row>
    <row r="722" spans="1:3" s="120" customFormat="1" ht="15" customHeight="1">
      <c r="A722" s="133" t="s">
        <v>657</v>
      </c>
      <c r="B722" s="146">
        <f>SUM(B723:B725)</f>
        <v>934</v>
      </c>
      <c r="C722" s="142"/>
    </row>
    <row r="723" spans="1:3" s="120" customFormat="1" ht="15" customHeight="1">
      <c r="A723" s="144" t="s">
        <v>658</v>
      </c>
      <c r="B723" s="145">
        <v>934</v>
      </c>
      <c r="C723" s="141"/>
    </row>
    <row r="724" spans="1:3" s="120" customFormat="1" ht="15" customHeight="1">
      <c r="A724" s="144" t="s">
        <v>659</v>
      </c>
      <c r="B724" s="145"/>
      <c r="C724" s="141"/>
    </row>
    <row r="725" spans="1:3" s="120" customFormat="1" ht="15" customHeight="1">
      <c r="A725" s="144" t="s">
        <v>660</v>
      </c>
      <c r="B725" s="145"/>
      <c r="C725" s="141"/>
    </row>
    <row r="726" spans="1:3" s="120" customFormat="1" ht="15" customHeight="1">
      <c r="A726" s="133" t="s">
        <v>661</v>
      </c>
      <c r="B726" s="146">
        <f>SUM(B727:B729)</f>
        <v>140</v>
      </c>
      <c r="C726" s="142"/>
    </row>
    <row r="727" spans="1:3" s="120" customFormat="1" ht="15" customHeight="1">
      <c r="A727" s="144" t="s">
        <v>662</v>
      </c>
      <c r="B727" s="145"/>
      <c r="C727" s="141"/>
    </row>
    <row r="728" spans="1:3" s="120" customFormat="1" ht="15" customHeight="1">
      <c r="A728" s="144" t="s">
        <v>663</v>
      </c>
      <c r="B728" s="145"/>
      <c r="C728" s="141"/>
    </row>
    <row r="729" spans="1:3" s="120" customFormat="1" ht="15" customHeight="1">
      <c r="A729" s="144" t="s">
        <v>664</v>
      </c>
      <c r="B729" s="145">
        <v>140</v>
      </c>
      <c r="C729" s="141"/>
    </row>
    <row r="730" spans="1:3" s="120" customFormat="1" ht="15" customHeight="1">
      <c r="A730" s="133" t="s">
        <v>665</v>
      </c>
      <c r="B730" s="151"/>
      <c r="C730" s="141"/>
    </row>
    <row r="731" spans="1:3" s="120" customFormat="1" ht="15" customHeight="1">
      <c r="A731" s="144" t="s">
        <v>666</v>
      </c>
      <c r="B731" s="152"/>
      <c r="C731" s="123"/>
    </row>
    <row r="732" spans="1:3" s="120" customFormat="1" ht="15" customHeight="1">
      <c r="A732" s="144" t="s">
        <v>667</v>
      </c>
      <c r="B732" s="153"/>
      <c r="C732" s="141"/>
    </row>
    <row r="733" spans="1:3" s="120" customFormat="1" ht="15" customHeight="1">
      <c r="A733" s="133" t="s">
        <v>668</v>
      </c>
      <c r="B733" s="146">
        <f>SUM(B734:B741)</f>
        <v>161.86</v>
      </c>
      <c r="C733" s="142"/>
    </row>
    <row r="734" spans="1:3" s="120" customFormat="1" ht="15" customHeight="1">
      <c r="A734" s="144" t="s">
        <v>288</v>
      </c>
      <c r="B734" s="145">
        <v>102.3</v>
      </c>
      <c r="C734" s="141"/>
    </row>
    <row r="735" spans="1:3" s="120" customFormat="1" ht="15" customHeight="1">
      <c r="A735" s="144" t="s">
        <v>289</v>
      </c>
      <c r="B735" s="145"/>
      <c r="C735" s="141"/>
    </row>
    <row r="736" spans="1:3" s="120" customFormat="1" ht="15" customHeight="1">
      <c r="A736" s="144" t="s">
        <v>290</v>
      </c>
      <c r="B736" s="145"/>
      <c r="C736" s="141"/>
    </row>
    <row r="737" spans="1:3" s="120" customFormat="1" ht="15" customHeight="1">
      <c r="A737" s="144" t="s">
        <v>318</v>
      </c>
      <c r="B737" s="145"/>
      <c r="C737" s="141"/>
    </row>
    <row r="738" spans="1:3" s="120" customFormat="1" ht="15" customHeight="1">
      <c r="A738" s="144" t="s">
        <v>669</v>
      </c>
      <c r="B738" s="145"/>
      <c r="C738" s="141"/>
    </row>
    <row r="739" spans="1:3" s="120" customFormat="1" ht="15" customHeight="1">
      <c r="A739" s="144" t="s">
        <v>670</v>
      </c>
      <c r="B739" s="145">
        <v>59.56</v>
      </c>
      <c r="C739" s="141"/>
    </row>
    <row r="740" spans="1:3" s="120" customFormat="1" ht="15" customHeight="1">
      <c r="A740" s="144" t="s">
        <v>291</v>
      </c>
      <c r="B740" s="145"/>
      <c r="C740" s="141"/>
    </row>
    <row r="741" spans="1:3" s="120" customFormat="1" ht="15" customHeight="1">
      <c r="A741" s="144" t="s">
        <v>671</v>
      </c>
      <c r="B741" s="151"/>
      <c r="C741" s="141"/>
    </row>
    <row r="742" spans="1:3" s="120" customFormat="1" ht="15" customHeight="1">
      <c r="A742" s="133" t="s">
        <v>672</v>
      </c>
      <c r="B742" s="152"/>
      <c r="C742" s="123"/>
    </row>
    <row r="743" spans="1:3" s="120" customFormat="1" ht="15" customHeight="1">
      <c r="A743" s="144" t="s">
        <v>673</v>
      </c>
      <c r="B743" s="153"/>
      <c r="C743" s="141"/>
    </row>
    <row r="744" spans="1:3" s="120" customFormat="1" ht="15" customHeight="1">
      <c r="A744" s="133" t="s">
        <v>674</v>
      </c>
      <c r="B744" s="145"/>
      <c r="C744" s="141"/>
    </row>
    <row r="745" spans="1:3" s="120" customFormat="1" ht="15" customHeight="1">
      <c r="A745" s="144" t="s">
        <v>675</v>
      </c>
      <c r="B745" s="145"/>
      <c r="C745" s="141"/>
    </row>
    <row r="746" spans="1:3" s="120" customFormat="1" ht="15" customHeight="1">
      <c r="A746" s="133" t="s">
        <v>676</v>
      </c>
      <c r="B746" s="146">
        <f>B747+B761+B798+B808</f>
        <v>154.85</v>
      </c>
      <c r="C746" s="142"/>
    </row>
    <row r="747" spans="1:3" s="120" customFormat="1" ht="15" customHeight="1">
      <c r="A747" s="133" t="s">
        <v>677</v>
      </c>
      <c r="B747" s="146">
        <f>SUM(B748:B756)</f>
        <v>40</v>
      </c>
      <c r="C747" s="142"/>
    </row>
    <row r="748" spans="1:3" s="120" customFormat="1" ht="15" customHeight="1">
      <c r="A748" s="144" t="s">
        <v>288</v>
      </c>
      <c r="B748" s="145">
        <v>40</v>
      </c>
      <c r="C748" s="141"/>
    </row>
    <row r="749" spans="1:3" s="120" customFormat="1" ht="15" customHeight="1">
      <c r="A749" s="144" t="s">
        <v>289</v>
      </c>
      <c r="B749" s="145"/>
      <c r="C749" s="141"/>
    </row>
    <row r="750" spans="1:3" s="120" customFormat="1" ht="15" customHeight="1">
      <c r="A750" s="144" t="s">
        <v>290</v>
      </c>
      <c r="B750" s="145"/>
      <c r="C750" s="141"/>
    </row>
    <row r="751" spans="1:3" s="120" customFormat="1" ht="15" customHeight="1">
      <c r="A751" s="144" t="s">
        <v>678</v>
      </c>
      <c r="B751" s="145">
        <v>0</v>
      </c>
      <c r="C751" s="141"/>
    </row>
    <row r="752" spans="1:3" s="120" customFormat="1" ht="15" customHeight="1">
      <c r="A752" s="144" t="s">
        <v>679</v>
      </c>
      <c r="B752" s="145">
        <v>0</v>
      </c>
      <c r="C752" s="141"/>
    </row>
    <row r="753" spans="1:7" s="120" customFormat="1" ht="15" customHeight="1">
      <c r="A753" s="144" t="s">
        <v>680</v>
      </c>
      <c r="B753" s="145">
        <v>0</v>
      </c>
      <c r="C753" s="141"/>
      <c r="E753" s="121"/>
      <c r="F753" s="121"/>
      <c r="G753" s="121"/>
    </row>
    <row r="754" spans="1:3" s="120" customFormat="1" ht="15" customHeight="1">
      <c r="A754" s="144" t="s">
        <v>681</v>
      </c>
      <c r="B754" s="145">
        <v>0</v>
      </c>
      <c r="C754" s="141"/>
    </row>
    <row r="755" spans="1:3" s="120" customFormat="1" ht="15" customHeight="1">
      <c r="A755" s="144" t="s">
        <v>682</v>
      </c>
      <c r="B755" s="145">
        <v>0</v>
      </c>
      <c r="C755" s="141"/>
    </row>
    <row r="756" spans="1:3" s="120" customFormat="1" ht="15" customHeight="1">
      <c r="A756" s="144" t="s">
        <v>683</v>
      </c>
      <c r="B756" s="145"/>
      <c r="C756" s="141"/>
    </row>
    <row r="757" spans="1:3" s="120" customFormat="1" ht="15" customHeight="1">
      <c r="A757" s="133" t="s">
        <v>684</v>
      </c>
      <c r="B757" s="145"/>
      <c r="C757" s="141"/>
    </row>
    <row r="758" spans="1:3" s="120" customFormat="1" ht="15" customHeight="1">
      <c r="A758" s="144" t="s">
        <v>685</v>
      </c>
      <c r="B758" s="145"/>
      <c r="C758" s="141"/>
    </row>
    <row r="759" spans="1:3" s="120" customFormat="1" ht="15" customHeight="1">
      <c r="A759" s="144" t="s">
        <v>686</v>
      </c>
      <c r="B759" s="145"/>
      <c r="C759" s="141"/>
    </row>
    <row r="760" spans="1:3" s="120" customFormat="1" ht="15" customHeight="1">
      <c r="A760" s="144" t="s">
        <v>687</v>
      </c>
      <c r="B760" s="145"/>
      <c r="C760" s="141"/>
    </row>
    <row r="761" spans="1:3" s="120" customFormat="1" ht="15" customHeight="1">
      <c r="A761" s="133" t="s">
        <v>688</v>
      </c>
      <c r="B761" s="146">
        <f>SUM(B762:B769)</f>
        <v>96.8</v>
      </c>
      <c r="C761" s="142"/>
    </row>
    <row r="762" spans="1:3" s="120" customFormat="1" ht="15" customHeight="1">
      <c r="A762" s="144" t="s">
        <v>689</v>
      </c>
      <c r="B762" s="145"/>
      <c r="C762" s="141"/>
    </row>
    <row r="763" spans="1:3" s="120" customFormat="1" ht="15" customHeight="1">
      <c r="A763" s="144" t="s">
        <v>690</v>
      </c>
      <c r="B763" s="145"/>
      <c r="C763" s="141"/>
    </row>
    <row r="764" spans="1:3" s="120" customFormat="1" ht="15" customHeight="1">
      <c r="A764" s="144" t="s">
        <v>691</v>
      </c>
      <c r="B764" s="145"/>
      <c r="C764" s="141"/>
    </row>
    <row r="765" spans="1:3" s="120" customFormat="1" ht="15" customHeight="1">
      <c r="A765" s="144" t="s">
        <v>692</v>
      </c>
      <c r="B765" s="145"/>
      <c r="C765" s="141"/>
    </row>
    <row r="766" spans="1:3" s="120" customFormat="1" ht="15" customHeight="1">
      <c r="A766" s="144" t="s">
        <v>693</v>
      </c>
      <c r="B766" s="145"/>
      <c r="C766" s="141"/>
    </row>
    <row r="767" spans="1:3" s="120" customFormat="1" ht="15" customHeight="1">
      <c r="A767" s="144" t="s">
        <v>694</v>
      </c>
      <c r="B767" s="145"/>
      <c r="C767" s="141"/>
    </row>
    <row r="768" spans="1:3" s="120" customFormat="1" ht="15" customHeight="1">
      <c r="A768" s="144" t="s">
        <v>695</v>
      </c>
      <c r="B768" s="145"/>
      <c r="C768" s="141"/>
    </row>
    <row r="769" spans="1:3" s="120" customFormat="1" ht="15" customHeight="1">
      <c r="A769" s="144" t="s">
        <v>696</v>
      </c>
      <c r="B769" s="145">
        <v>96.8</v>
      </c>
      <c r="C769" s="141"/>
    </row>
    <row r="770" spans="1:3" s="120" customFormat="1" ht="15" customHeight="1">
      <c r="A770" s="133" t="s">
        <v>697</v>
      </c>
      <c r="B770" s="145"/>
      <c r="C770" s="141"/>
    </row>
    <row r="771" spans="1:3" s="120" customFormat="1" ht="15" customHeight="1">
      <c r="A771" s="144" t="s">
        <v>698</v>
      </c>
      <c r="B771" s="145"/>
      <c r="C771" s="141"/>
    </row>
    <row r="772" spans="1:3" s="120" customFormat="1" ht="15" customHeight="1">
      <c r="A772" s="144" t="s">
        <v>699</v>
      </c>
      <c r="B772" s="145"/>
      <c r="C772" s="141"/>
    </row>
    <row r="773" spans="1:3" s="120" customFormat="1" ht="15" customHeight="1">
      <c r="A773" s="144" t="s">
        <v>700</v>
      </c>
      <c r="B773" s="145"/>
      <c r="C773" s="141"/>
    </row>
    <row r="774" spans="1:3" s="120" customFormat="1" ht="15" customHeight="1">
      <c r="A774" s="144" t="s">
        <v>701</v>
      </c>
      <c r="B774" s="145"/>
      <c r="C774" s="141"/>
    </row>
    <row r="775" spans="1:3" s="120" customFormat="1" ht="15" customHeight="1">
      <c r="A775" s="133" t="s">
        <v>702</v>
      </c>
      <c r="B775" s="145"/>
      <c r="C775" s="141"/>
    </row>
    <row r="776" spans="1:3" s="120" customFormat="1" ht="15" customHeight="1">
      <c r="A776" s="144" t="s">
        <v>703</v>
      </c>
      <c r="B776" s="145"/>
      <c r="C776" s="141"/>
    </row>
    <row r="777" spans="1:3" s="120" customFormat="1" ht="15" customHeight="1">
      <c r="A777" s="144" t="s">
        <v>704</v>
      </c>
      <c r="B777" s="145"/>
      <c r="C777" s="141"/>
    </row>
    <row r="778" spans="1:3" s="120" customFormat="1" ht="15" customHeight="1">
      <c r="A778" s="144" t="s">
        <v>705</v>
      </c>
      <c r="B778" s="145"/>
      <c r="C778" s="141"/>
    </row>
    <row r="779" spans="1:3" s="120" customFormat="1" ht="15" customHeight="1">
      <c r="A779" s="144" t="s">
        <v>706</v>
      </c>
      <c r="B779" s="151"/>
      <c r="C779" s="141"/>
    </row>
    <row r="780" spans="1:3" s="120" customFormat="1" ht="15" customHeight="1">
      <c r="A780" s="144" t="s">
        <v>707</v>
      </c>
      <c r="B780" s="152"/>
      <c r="C780" s="123"/>
    </row>
    <row r="781" spans="1:3" s="120" customFormat="1" ht="15" customHeight="1">
      <c r="A781" s="144" t="s">
        <v>708</v>
      </c>
      <c r="B781" s="153"/>
      <c r="C781" s="141"/>
    </row>
    <row r="782" spans="1:3" s="120" customFormat="1" ht="15" customHeight="1">
      <c r="A782" s="133" t="s">
        <v>709</v>
      </c>
      <c r="B782" s="145"/>
      <c r="C782" s="141"/>
    </row>
    <row r="783" spans="1:3" s="120" customFormat="1" ht="15" customHeight="1">
      <c r="A783" s="144" t="s">
        <v>710</v>
      </c>
      <c r="B783" s="145"/>
      <c r="C783" s="141"/>
    </row>
    <row r="784" spans="1:3" s="120" customFormat="1" ht="15" customHeight="1">
      <c r="A784" s="144" t="s">
        <v>711</v>
      </c>
      <c r="B784" s="145"/>
      <c r="C784" s="141"/>
    </row>
    <row r="785" spans="1:3" s="120" customFormat="1" ht="15" customHeight="1">
      <c r="A785" s="144" t="s">
        <v>712</v>
      </c>
      <c r="B785" s="145"/>
      <c r="C785" s="141"/>
    </row>
    <row r="786" spans="1:3" s="120" customFormat="1" ht="15" customHeight="1">
      <c r="A786" s="144" t="s">
        <v>713</v>
      </c>
      <c r="B786" s="145"/>
      <c r="C786" s="141"/>
    </row>
    <row r="787" spans="1:3" s="120" customFormat="1" ht="15" customHeight="1">
      <c r="A787" s="144" t="s">
        <v>714</v>
      </c>
      <c r="B787" s="145"/>
      <c r="C787" s="141"/>
    </row>
    <row r="788" spans="1:3" s="120" customFormat="1" ht="15" customHeight="1">
      <c r="A788" s="133" t="s">
        <v>715</v>
      </c>
      <c r="B788" s="145"/>
      <c r="C788" s="141"/>
    </row>
    <row r="789" spans="1:3" s="120" customFormat="1" ht="15" customHeight="1">
      <c r="A789" s="144" t="s">
        <v>716</v>
      </c>
      <c r="B789" s="145"/>
      <c r="C789" s="141"/>
    </row>
    <row r="790" spans="1:3" s="120" customFormat="1" ht="15" customHeight="1">
      <c r="A790" s="144" t="s">
        <v>717</v>
      </c>
      <c r="B790" s="145"/>
      <c r="C790" s="141"/>
    </row>
    <row r="791" spans="1:3" s="120" customFormat="1" ht="15" customHeight="1">
      <c r="A791" s="133" t="s">
        <v>718</v>
      </c>
      <c r="B791" s="145"/>
      <c r="C791" s="141"/>
    </row>
    <row r="792" spans="1:3" s="120" customFormat="1" ht="15" customHeight="1">
      <c r="A792" s="144" t="s">
        <v>719</v>
      </c>
      <c r="B792" s="145"/>
      <c r="C792" s="141"/>
    </row>
    <row r="793" spans="1:3" s="120" customFormat="1" ht="15" customHeight="1">
      <c r="A793" s="144" t="s">
        <v>720</v>
      </c>
      <c r="B793" s="145"/>
      <c r="C793" s="141"/>
    </row>
    <row r="794" spans="1:3" s="120" customFormat="1" ht="15" customHeight="1">
      <c r="A794" s="133" t="s">
        <v>721</v>
      </c>
      <c r="B794" s="145"/>
      <c r="C794" s="141"/>
    </row>
    <row r="795" spans="1:3" s="120" customFormat="1" ht="15" customHeight="1">
      <c r="A795" s="144" t="s">
        <v>722</v>
      </c>
      <c r="B795" s="145"/>
      <c r="C795" s="141"/>
    </row>
    <row r="796" spans="1:3" s="120" customFormat="1" ht="15" customHeight="1">
      <c r="A796" s="133" t="s">
        <v>723</v>
      </c>
      <c r="B796" s="145"/>
      <c r="C796" s="141"/>
    </row>
    <row r="797" spans="1:3" s="120" customFormat="1" ht="15" customHeight="1">
      <c r="A797" s="144" t="s">
        <v>724</v>
      </c>
      <c r="B797" s="145"/>
      <c r="C797" s="141"/>
    </row>
    <row r="798" spans="1:3" s="120" customFormat="1" ht="15" customHeight="1">
      <c r="A798" s="133" t="s">
        <v>725</v>
      </c>
      <c r="B798" s="146">
        <f>SUM(B799:B803)</f>
        <v>4.6</v>
      </c>
      <c r="C798" s="142"/>
    </row>
    <row r="799" spans="1:3" s="120" customFormat="1" ht="15" customHeight="1">
      <c r="A799" s="144" t="s">
        <v>726</v>
      </c>
      <c r="B799" s="145"/>
      <c r="C799" s="141"/>
    </row>
    <row r="800" spans="1:3" s="120" customFormat="1" ht="15" customHeight="1">
      <c r="A800" s="144" t="s">
        <v>727</v>
      </c>
      <c r="B800" s="145"/>
      <c r="C800" s="141"/>
    </row>
    <row r="801" spans="1:3" s="120" customFormat="1" ht="15" customHeight="1">
      <c r="A801" s="144" t="s">
        <v>728</v>
      </c>
      <c r="B801" s="145">
        <v>0</v>
      </c>
      <c r="C801" s="141"/>
    </row>
    <row r="802" spans="1:3" s="120" customFormat="1" ht="15" customHeight="1">
      <c r="A802" s="144" t="s">
        <v>729</v>
      </c>
      <c r="B802" s="145">
        <v>0</v>
      </c>
      <c r="C802" s="141"/>
    </row>
    <row r="803" spans="1:3" s="120" customFormat="1" ht="15" customHeight="1">
      <c r="A803" s="144" t="s">
        <v>730</v>
      </c>
      <c r="B803" s="145">
        <v>4.6</v>
      </c>
      <c r="C803" s="141"/>
    </row>
    <row r="804" spans="1:3" s="120" customFormat="1" ht="15" customHeight="1">
      <c r="A804" s="133" t="s">
        <v>731</v>
      </c>
      <c r="B804" s="145">
        <v>0</v>
      </c>
      <c r="C804" s="141"/>
    </row>
    <row r="805" spans="1:3" s="120" customFormat="1" ht="15" customHeight="1">
      <c r="A805" s="144" t="s">
        <v>732</v>
      </c>
      <c r="B805" s="145">
        <v>0</v>
      </c>
      <c r="C805" s="141"/>
    </row>
    <row r="806" spans="1:3" s="120" customFormat="1" ht="15" customHeight="1">
      <c r="A806" s="133" t="s">
        <v>733</v>
      </c>
      <c r="B806" s="145">
        <v>0</v>
      </c>
      <c r="C806" s="141"/>
    </row>
    <row r="807" spans="1:3" s="120" customFormat="1" ht="15" customHeight="1">
      <c r="A807" s="144" t="s">
        <v>734</v>
      </c>
      <c r="B807" s="145">
        <v>0</v>
      </c>
      <c r="C807" s="141"/>
    </row>
    <row r="808" spans="1:3" s="120" customFormat="1" ht="15" customHeight="1">
      <c r="A808" s="133" t="s">
        <v>735</v>
      </c>
      <c r="B808" s="146">
        <f>SUM(B809:B822)</f>
        <v>13.45</v>
      </c>
      <c r="C808" s="142"/>
    </row>
    <row r="809" spans="1:3" s="120" customFormat="1" ht="15" customHeight="1">
      <c r="A809" s="144" t="s">
        <v>288</v>
      </c>
      <c r="B809" s="145">
        <v>0</v>
      </c>
      <c r="C809" s="141"/>
    </row>
    <row r="810" spans="1:3" s="120" customFormat="1" ht="15" customHeight="1">
      <c r="A810" s="144" t="s">
        <v>289</v>
      </c>
      <c r="B810" s="145">
        <v>6.2</v>
      </c>
      <c r="C810" s="141"/>
    </row>
    <row r="811" spans="1:3" s="120" customFormat="1" ht="15" customHeight="1">
      <c r="A811" s="144" t="s">
        <v>290</v>
      </c>
      <c r="B811" s="145">
        <v>0</v>
      </c>
      <c r="C811" s="141"/>
    </row>
    <row r="812" spans="1:3" s="120" customFormat="1" ht="15" customHeight="1">
      <c r="A812" s="144" t="s">
        <v>736</v>
      </c>
      <c r="B812" s="145">
        <v>0</v>
      </c>
      <c r="C812" s="141"/>
    </row>
    <row r="813" spans="1:3" s="120" customFormat="1" ht="15" customHeight="1">
      <c r="A813" s="144" t="s">
        <v>737</v>
      </c>
      <c r="B813" s="145">
        <v>0</v>
      </c>
      <c r="C813" s="141"/>
    </row>
    <row r="814" spans="1:3" s="120" customFormat="1" ht="15" customHeight="1">
      <c r="A814" s="144" t="s">
        <v>738</v>
      </c>
      <c r="B814" s="145">
        <v>0</v>
      </c>
      <c r="C814" s="141"/>
    </row>
    <row r="815" spans="1:3" s="120" customFormat="1" ht="15" customHeight="1">
      <c r="A815" s="144" t="s">
        <v>739</v>
      </c>
      <c r="B815" s="145">
        <v>0</v>
      </c>
      <c r="C815" s="141"/>
    </row>
    <row r="816" spans="1:3" s="120" customFormat="1" ht="15" customHeight="1">
      <c r="A816" s="144" t="s">
        <v>740</v>
      </c>
      <c r="B816" s="145">
        <v>0</v>
      </c>
      <c r="C816" s="141"/>
    </row>
    <row r="817" spans="1:3" s="120" customFormat="1" ht="15" customHeight="1">
      <c r="A817" s="144" t="s">
        <v>741</v>
      </c>
      <c r="B817" s="145">
        <v>0</v>
      </c>
      <c r="C817" s="141"/>
    </row>
    <row r="818" spans="1:3" s="120" customFormat="1" ht="15" customHeight="1">
      <c r="A818" s="144" t="s">
        <v>742</v>
      </c>
      <c r="B818" s="145">
        <v>0</v>
      </c>
      <c r="C818" s="141"/>
    </row>
    <row r="819" spans="1:3" s="120" customFormat="1" ht="15" customHeight="1">
      <c r="A819" s="144" t="s">
        <v>318</v>
      </c>
      <c r="B819" s="145">
        <v>0</v>
      </c>
      <c r="C819" s="141"/>
    </row>
    <row r="820" spans="1:3" s="120" customFormat="1" ht="15" customHeight="1">
      <c r="A820" s="144" t="s">
        <v>743</v>
      </c>
      <c r="B820" s="145">
        <v>0</v>
      </c>
      <c r="C820" s="141"/>
    </row>
    <row r="821" spans="1:3" s="120" customFormat="1" ht="15" customHeight="1">
      <c r="A821" s="144" t="s">
        <v>291</v>
      </c>
      <c r="B821" s="145">
        <v>7.25</v>
      </c>
      <c r="C821" s="141"/>
    </row>
    <row r="822" spans="1:3" s="120" customFormat="1" ht="15" customHeight="1">
      <c r="A822" s="144" t="s">
        <v>744</v>
      </c>
      <c r="B822" s="145"/>
      <c r="C822" s="141"/>
    </row>
    <row r="823" spans="1:3" s="120" customFormat="1" ht="15" customHeight="1">
      <c r="A823" s="133" t="s">
        <v>745</v>
      </c>
      <c r="B823" s="145"/>
      <c r="C823" s="141"/>
    </row>
    <row r="824" spans="1:3" s="120" customFormat="1" ht="15" customHeight="1">
      <c r="A824" s="144" t="s">
        <v>746</v>
      </c>
      <c r="B824" s="145"/>
      <c r="C824" s="141"/>
    </row>
    <row r="825" spans="1:3" s="120" customFormat="1" ht="15" customHeight="1">
      <c r="A825" s="133" t="s">
        <v>747</v>
      </c>
      <c r="B825" s="146">
        <f>B826+B837+B839+B842+B844+B846</f>
        <v>8637.27</v>
      </c>
      <c r="C825" s="142"/>
    </row>
    <row r="826" spans="1:3" s="120" customFormat="1" ht="15" customHeight="1">
      <c r="A826" s="133" t="s">
        <v>748</v>
      </c>
      <c r="B826" s="146">
        <f>SUM(B827:B836)</f>
        <v>1685.17</v>
      </c>
      <c r="C826" s="142"/>
    </row>
    <row r="827" spans="1:3" s="120" customFormat="1" ht="15" customHeight="1">
      <c r="A827" s="144" t="s">
        <v>288</v>
      </c>
      <c r="B827" s="145">
        <v>1685.17</v>
      </c>
      <c r="C827" s="141"/>
    </row>
    <row r="828" spans="1:3" s="120" customFormat="1" ht="15" customHeight="1">
      <c r="A828" s="144" t="s">
        <v>289</v>
      </c>
      <c r="B828" s="145"/>
      <c r="C828" s="141"/>
    </row>
    <row r="829" spans="1:3" s="120" customFormat="1" ht="15" customHeight="1">
      <c r="A829" s="144" t="s">
        <v>290</v>
      </c>
      <c r="B829" s="145"/>
      <c r="C829" s="141"/>
    </row>
    <row r="830" spans="1:3" s="120" customFormat="1" ht="15" customHeight="1">
      <c r="A830" s="144" t="s">
        <v>749</v>
      </c>
      <c r="B830" s="145"/>
      <c r="C830" s="141"/>
    </row>
    <row r="831" spans="1:3" s="120" customFormat="1" ht="15" customHeight="1">
      <c r="A831" s="144" t="s">
        <v>750</v>
      </c>
      <c r="B831" s="145"/>
      <c r="C831" s="141"/>
    </row>
    <row r="832" spans="1:3" s="120" customFormat="1" ht="15" customHeight="1">
      <c r="A832" s="144" t="s">
        <v>751</v>
      </c>
      <c r="B832" s="145"/>
      <c r="C832" s="141"/>
    </row>
    <row r="833" spans="1:7" s="120" customFormat="1" ht="15" customHeight="1">
      <c r="A833" s="144" t="s">
        <v>752</v>
      </c>
      <c r="B833" s="145"/>
      <c r="C833" s="141"/>
      <c r="E833" s="121"/>
      <c r="F833" s="121"/>
      <c r="G833" s="121"/>
    </row>
    <row r="834" spans="1:3" s="120" customFormat="1" ht="15" customHeight="1">
      <c r="A834" s="144" t="s">
        <v>753</v>
      </c>
      <c r="B834" s="145"/>
      <c r="C834" s="141"/>
    </row>
    <row r="835" spans="1:3" s="120" customFormat="1" ht="15" customHeight="1">
      <c r="A835" s="144" t="s">
        <v>754</v>
      </c>
      <c r="B835" s="145"/>
      <c r="C835" s="141"/>
    </row>
    <row r="836" spans="1:3" s="120" customFormat="1" ht="15" customHeight="1">
      <c r="A836" s="144" t="s">
        <v>755</v>
      </c>
      <c r="B836" s="145"/>
      <c r="C836" s="141"/>
    </row>
    <row r="837" spans="1:3" s="120" customFormat="1" ht="15" customHeight="1">
      <c r="A837" s="133" t="s">
        <v>756</v>
      </c>
      <c r="B837" s="145"/>
      <c r="C837" s="141"/>
    </row>
    <row r="838" spans="1:3" s="120" customFormat="1" ht="15" customHeight="1">
      <c r="A838" s="144" t="s">
        <v>757</v>
      </c>
      <c r="B838" s="145"/>
      <c r="C838" s="141"/>
    </row>
    <row r="839" spans="1:3" s="120" customFormat="1" ht="15" customHeight="1">
      <c r="A839" s="133" t="s">
        <v>758</v>
      </c>
      <c r="B839" s="146">
        <f>SUM(B840:B841)</f>
        <v>770.1</v>
      </c>
      <c r="C839" s="142"/>
    </row>
    <row r="840" spans="1:3" s="120" customFormat="1" ht="15" customHeight="1">
      <c r="A840" s="144" t="s">
        <v>759</v>
      </c>
      <c r="B840" s="145">
        <v>10.1</v>
      </c>
      <c r="C840" s="141"/>
    </row>
    <row r="841" spans="1:3" s="120" customFormat="1" ht="15" customHeight="1">
      <c r="A841" s="144" t="s">
        <v>760</v>
      </c>
      <c r="B841" s="145">
        <v>760</v>
      </c>
      <c r="C841" s="141"/>
    </row>
    <row r="842" spans="1:3" s="120" customFormat="1" ht="15" customHeight="1">
      <c r="A842" s="133" t="s">
        <v>246</v>
      </c>
      <c r="B842" s="146">
        <v>5631</v>
      </c>
      <c r="C842" s="142"/>
    </row>
    <row r="843" spans="1:3" s="120" customFormat="1" ht="15" customHeight="1">
      <c r="A843" s="144" t="s">
        <v>761</v>
      </c>
      <c r="B843" s="145">
        <v>5631</v>
      </c>
      <c r="C843" s="141"/>
    </row>
    <row r="844" spans="1:3" s="120" customFormat="1" ht="15" customHeight="1">
      <c r="A844" s="133" t="s">
        <v>762</v>
      </c>
      <c r="B844" s="145"/>
      <c r="C844" s="141"/>
    </row>
    <row r="845" spans="1:3" s="120" customFormat="1" ht="15" customHeight="1">
      <c r="A845" s="144" t="s">
        <v>763</v>
      </c>
      <c r="B845" s="145"/>
      <c r="C845" s="141"/>
    </row>
    <row r="846" spans="1:3" s="120" customFormat="1" ht="15" customHeight="1">
      <c r="A846" s="133" t="s">
        <v>764</v>
      </c>
      <c r="B846" s="146">
        <v>551</v>
      </c>
      <c r="C846" s="142"/>
    </row>
    <row r="847" spans="1:3" s="120" customFormat="1" ht="15" customHeight="1">
      <c r="A847" s="144" t="s">
        <v>765</v>
      </c>
      <c r="B847" s="145">
        <v>551</v>
      </c>
      <c r="C847" s="141"/>
    </row>
    <row r="848" spans="1:3" s="120" customFormat="1" ht="15" customHeight="1">
      <c r="A848" s="133" t="s">
        <v>766</v>
      </c>
      <c r="B848" s="146">
        <f>B849+B875+B900+B928+B939+B946+B953+B956</f>
        <v>4897.860000000001</v>
      </c>
      <c r="C848" s="142"/>
    </row>
    <row r="849" spans="1:3" s="120" customFormat="1" ht="15" customHeight="1">
      <c r="A849" s="133" t="s">
        <v>767</v>
      </c>
      <c r="B849" s="146">
        <f>SUM(B850:B874)</f>
        <v>1755.26</v>
      </c>
      <c r="C849" s="142"/>
    </row>
    <row r="850" spans="1:3" s="120" customFormat="1" ht="15" customHeight="1">
      <c r="A850" s="144" t="s">
        <v>288</v>
      </c>
      <c r="B850" s="145">
        <v>343.32</v>
      </c>
      <c r="C850" s="141"/>
    </row>
    <row r="851" spans="1:3" s="120" customFormat="1" ht="15" customHeight="1">
      <c r="A851" s="144" t="s">
        <v>289</v>
      </c>
      <c r="B851" s="145">
        <v>343.8</v>
      </c>
      <c r="C851" s="141"/>
    </row>
    <row r="852" spans="1:3" s="120" customFormat="1" ht="15" customHeight="1">
      <c r="A852" s="144" t="s">
        <v>290</v>
      </c>
      <c r="B852" s="145"/>
      <c r="C852" s="141"/>
    </row>
    <row r="853" spans="1:3" s="120" customFormat="1" ht="15" customHeight="1">
      <c r="A853" s="144" t="s">
        <v>291</v>
      </c>
      <c r="B853" s="145">
        <v>193.82</v>
      </c>
      <c r="C853" s="141"/>
    </row>
    <row r="854" spans="1:3" s="120" customFormat="1" ht="15" customHeight="1">
      <c r="A854" s="144" t="s">
        <v>768</v>
      </c>
      <c r="B854" s="145"/>
      <c r="C854" s="141"/>
    </row>
    <row r="855" spans="1:3" s="120" customFormat="1" ht="15" customHeight="1">
      <c r="A855" s="144" t="s">
        <v>769</v>
      </c>
      <c r="B855" s="145">
        <v>86.32</v>
      </c>
      <c r="C855" s="141"/>
    </row>
    <row r="856" spans="1:7" s="120" customFormat="1" ht="15" customHeight="1">
      <c r="A856" s="144" t="s">
        <v>770</v>
      </c>
      <c r="B856" s="145">
        <v>13.3</v>
      </c>
      <c r="C856" s="141"/>
      <c r="E856" s="121"/>
      <c r="F856" s="121"/>
      <c r="G856" s="121"/>
    </row>
    <row r="857" spans="1:3" s="120" customFormat="1" ht="15" customHeight="1">
      <c r="A857" s="144" t="s">
        <v>771</v>
      </c>
      <c r="B857" s="145"/>
      <c r="C857" s="141"/>
    </row>
    <row r="858" spans="1:3" s="120" customFormat="1" ht="15" customHeight="1">
      <c r="A858" s="144" t="s">
        <v>772</v>
      </c>
      <c r="B858" s="145"/>
      <c r="C858" s="141"/>
    </row>
    <row r="859" spans="1:3" s="120" customFormat="1" ht="15" customHeight="1">
      <c r="A859" s="144" t="s">
        <v>773</v>
      </c>
      <c r="B859" s="145"/>
      <c r="C859" s="141"/>
    </row>
    <row r="860" spans="1:3" s="120" customFormat="1" ht="15" customHeight="1">
      <c r="A860" s="144" t="s">
        <v>774</v>
      </c>
      <c r="B860" s="145"/>
      <c r="C860" s="141"/>
    </row>
    <row r="861" spans="1:3" s="120" customFormat="1" ht="15" customHeight="1">
      <c r="A861" s="144" t="s">
        <v>775</v>
      </c>
      <c r="B861" s="145"/>
      <c r="C861" s="141"/>
    </row>
    <row r="862" spans="1:3" s="120" customFormat="1" ht="15" customHeight="1">
      <c r="A862" s="144" t="s">
        <v>776</v>
      </c>
      <c r="B862" s="145"/>
      <c r="C862" s="141"/>
    </row>
    <row r="863" spans="1:3" s="120" customFormat="1" ht="15" customHeight="1">
      <c r="A863" s="144" t="s">
        <v>777</v>
      </c>
      <c r="B863" s="145">
        <v>62</v>
      </c>
      <c r="C863" s="141"/>
    </row>
    <row r="864" spans="1:3" s="120" customFormat="1" ht="15" customHeight="1">
      <c r="A864" s="144" t="s">
        <v>778</v>
      </c>
      <c r="B864" s="145"/>
      <c r="C864" s="141"/>
    </row>
    <row r="865" spans="1:3" s="120" customFormat="1" ht="15" customHeight="1">
      <c r="A865" s="144" t="s">
        <v>779</v>
      </c>
      <c r="B865" s="145"/>
      <c r="C865" s="141"/>
    </row>
    <row r="866" spans="1:3" s="120" customFormat="1" ht="15" customHeight="1">
      <c r="A866" s="144" t="s">
        <v>780</v>
      </c>
      <c r="B866" s="145"/>
      <c r="C866" s="141"/>
    </row>
    <row r="867" spans="1:3" s="120" customFormat="1" ht="15" customHeight="1">
      <c r="A867" s="144" t="s">
        <v>781</v>
      </c>
      <c r="B867" s="145"/>
      <c r="C867" s="141"/>
    </row>
    <row r="868" spans="1:3" s="120" customFormat="1" ht="15" customHeight="1">
      <c r="A868" s="144" t="s">
        <v>782</v>
      </c>
      <c r="B868" s="145">
        <v>700</v>
      </c>
      <c r="C868" s="141"/>
    </row>
    <row r="869" spans="1:3" s="120" customFormat="1" ht="15" customHeight="1">
      <c r="A869" s="144" t="s">
        <v>783</v>
      </c>
      <c r="B869" s="145"/>
      <c r="C869" s="141"/>
    </row>
    <row r="870" spans="1:3" s="120" customFormat="1" ht="15" customHeight="1">
      <c r="A870" s="144" t="s">
        <v>784</v>
      </c>
      <c r="B870" s="145"/>
      <c r="C870" s="141"/>
    </row>
    <row r="871" spans="1:3" s="120" customFormat="1" ht="15" customHeight="1">
      <c r="A871" s="144" t="s">
        <v>785</v>
      </c>
      <c r="B871" s="145"/>
      <c r="C871" s="141"/>
    </row>
    <row r="872" spans="1:3" s="120" customFormat="1" ht="15" customHeight="1">
      <c r="A872" s="144" t="s">
        <v>786</v>
      </c>
      <c r="B872" s="145"/>
      <c r="C872" s="141"/>
    </row>
    <row r="873" spans="1:3" s="120" customFormat="1" ht="15" customHeight="1">
      <c r="A873" s="144" t="s">
        <v>787</v>
      </c>
      <c r="B873" s="145"/>
      <c r="C873" s="141"/>
    </row>
    <row r="874" spans="1:3" s="120" customFormat="1" ht="15" customHeight="1">
      <c r="A874" s="144" t="s">
        <v>788</v>
      </c>
      <c r="B874" s="145">
        <v>12.7</v>
      </c>
      <c r="C874" s="141"/>
    </row>
    <row r="875" spans="1:3" s="120" customFormat="1" ht="15" customHeight="1">
      <c r="A875" s="133" t="s">
        <v>789</v>
      </c>
      <c r="B875" s="146">
        <f>SUM(B876:B899)</f>
        <v>183</v>
      </c>
      <c r="C875" s="142"/>
    </row>
    <row r="876" spans="1:3" s="120" customFormat="1" ht="15" customHeight="1">
      <c r="A876" s="144" t="s">
        <v>288</v>
      </c>
      <c r="B876" s="145">
        <v>183</v>
      </c>
      <c r="C876" s="141"/>
    </row>
    <row r="877" spans="1:3" s="120" customFormat="1" ht="15" customHeight="1">
      <c r="A877" s="144" t="s">
        <v>289</v>
      </c>
      <c r="B877" s="145"/>
      <c r="C877" s="141"/>
    </row>
    <row r="878" spans="1:3" s="120" customFormat="1" ht="15" customHeight="1">
      <c r="A878" s="144" t="s">
        <v>290</v>
      </c>
      <c r="B878" s="145">
        <v>0</v>
      </c>
      <c r="C878" s="141"/>
    </row>
    <row r="879" spans="1:3" s="120" customFormat="1" ht="15" customHeight="1">
      <c r="A879" s="144" t="s">
        <v>790</v>
      </c>
      <c r="B879" s="145"/>
      <c r="C879" s="141"/>
    </row>
    <row r="880" spans="1:3" s="120" customFormat="1" ht="15" customHeight="1">
      <c r="A880" s="144" t="s">
        <v>791</v>
      </c>
      <c r="B880" s="145"/>
      <c r="C880" s="141"/>
    </row>
    <row r="881" spans="1:3" s="120" customFormat="1" ht="15" customHeight="1">
      <c r="A881" s="144" t="s">
        <v>792</v>
      </c>
      <c r="B881" s="145"/>
      <c r="C881" s="141"/>
    </row>
    <row r="882" spans="1:3" s="120" customFormat="1" ht="15" customHeight="1">
      <c r="A882" s="144" t="s">
        <v>793</v>
      </c>
      <c r="B882" s="145"/>
      <c r="C882" s="141"/>
    </row>
    <row r="883" spans="1:3" s="120" customFormat="1" ht="15" customHeight="1">
      <c r="A883" s="144" t="s">
        <v>794</v>
      </c>
      <c r="B883" s="145"/>
      <c r="C883" s="141"/>
    </row>
    <row r="884" spans="1:3" s="120" customFormat="1" ht="15" customHeight="1">
      <c r="A884" s="144" t="s">
        <v>795</v>
      </c>
      <c r="B884" s="145"/>
      <c r="C884" s="141"/>
    </row>
    <row r="885" spans="1:3" s="120" customFormat="1" ht="15" customHeight="1">
      <c r="A885" s="144" t="s">
        <v>796</v>
      </c>
      <c r="B885" s="145"/>
      <c r="C885" s="141"/>
    </row>
    <row r="886" spans="1:3" s="120" customFormat="1" ht="15" customHeight="1">
      <c r="A886" s="144" t="s">
        <v>797</v>
      </c>
      <c r="B886" s="145"/>
      <c r="C886" s="141"/>
    </row>
    <row r="887" spans="1:3" s="120" customFormat="1" ht="15" customHeight="1">
      <c r="A887" s="144" t="s">
        <v>798</v>
      </c>
      <c r="B887" s="145"/>
      <c r="C887" s="141"/>
    </row>
    <row r="888" spans="1:3" s="120" customFormat="1" ht="15" customHeight="1">
      <c r="A888" s="144" t="s">
        <v>799</v>
      </c>
      <c r="B888" s="145"/>
      <c r="C888" s="141"/>
    </row>
    <row r="889" spans="1:3" s="120" customFormat="1" ht="15" customHeight="1">
      <c r="A889" s="144" t="s">
        <v>800</v>
      </c>
      <c r="B889" s="145"/>
      <c r="C889" s="141"/>
    </row>
    <row r="890" spans="1:3" s="120" customFormat="1" ht="15" customHeight="1">
      <c r="A890" s="144" t="s">
        <v>801</v>
      </c>
      <c r="B890" s="145"/>
      <c r="C890" s="141"/>
    </row>
    <row r="891" spans="1:3" s="120" customFormat="1" ht="15" customHeight="1">
      <c r="A891" s="144" t="s">
        <v>802</v>
      </c>
      <c r="B891" s="145"/>
      <c r="C891" s="141"/>
    </row>
    <row r="892" spans="1:3" s="120" customFormat="1" ht="15" customHeight="1">
      <c r="A892" s="144" t="s">
        <v>803</v>
      </c>
      <c r="B892" s="145"/>
      <c r="C892" s="141"/>
    </row>
    <row r="893" spans="1:3" s="120" customFormat="1" ht="15" customHeight="1">
      <c r="A893" s="144" t="s">
        <v>804</v>
      </c>
      <c r="B893" s="145"/>
      <c r="C893" s="141"/>
    </row>
    <row r="894" spans="1:3" s="120" customFormat="1" ht="15" customHeight="1">
      <c r="A894" s="144" t="s">
        <v>805</v>
      </c>
      <c r="B894" s="145"/>
      <c r="C894" s="141"/>
    </row>
    <row r="895" spans="1:3" s="120" customFormat="1" ht="15" customHeight="1">
      <c r="A895" s="144" t="s">
        <v>806</v>
      </c>
      <c r="B895" s="145"/>
      <c r="C895" s="141"/>
    </row>
    <row r="896" spans="1:3" s="120" customFormat="1" ht="15" customHeight="1">
      <c r="A896" s="144" t="s">
        <v>807</v>
      </c>
      <c r="B896" s="145"/>
      <c r="C896" s="141"/>
    </row>
    <row r="897" spans="1:3" s="120" customFormat="1" ht="15" customHeight="1">
      <c r="A897" s="144" t="s">
        <v>808</v>
      </c>
      <c r="B897" s="145"/>
      <c r="C897" s="141"/>
    </row>
    <row r="898" spans="1:3" s="120" customFormat="1" ht="15" customHeight="1">
      <c r="A898" s="144" t="s">
        <v>774</v>
      </c>
      <c r="B898" s="145"/>
      <c r="C898" s="141"/>
    </row>
    <row r="899" spans="1:3" s="120" customFormat="1" ht="15" customHeight="1">
      <c r="A899" s="144" t="s">
        <v>809</v>
      </c>
      <c r="B899" s="145"/>
      <c r="C899" s="141"/>
    </row>
    <row r="900" spans="1:3" s="120" customFormat="1" ht="15" customHeight="1">
      <c r="A900" s="133" t="s">
        <v>810</v>
      </c>
      <c r="B900" s="146">
        <f>SUM(B901:B927)</f>
        <v>325.6</v>
      </c>
      <c r="C900" s="142"/>
    </row>
    <row r="901" spans="1:3" s="120" customFormat="1" ht="15" customHeight="1">
      <c r="A901" s="144" t="s">
        <v>288</v>
      </c>
      <c r="B901" s="145">
        <v>126.48</v>
      </c>
      <c r="C901" s="141"/>
    </row>
    <row r="902" spans="1:3" s="120" customFormat="1" ht="15" customHeight="1">
      <c r="A902" s="144" t="s">
        <v>289</v>
      </c>
      <c r="B902" s="145">
        <v>4.8</v>
      </c>
      <c r="C902" s="141"/>
    </row>
    <row r="903" spans="1:3" s="120" customFormat="1" ht="15" customHeight="1">
      <c r="A903" s="144" t="s">
        <v>290</v>
      </c>
      <c r="B903" s="145"/>
      <c r="C903" s="141"/>
    </row>
    <row r="904" spans="1:3" s="120" customFormat="1" ht="15" customHeight="1">
      <c r="A904" s="144" t="s">
        <v>811</v>
      </c>
      <c r="B904" s="145">
        <v>56.72</v>
      </c>
      <c r="C904" s="141"/>
    </row>
    <row r="905" spans="1:3" s="120" customFormat="1" ht="15" customHeight="1">
      <c r="A905" s="144" t="s">
        <v>812</v>
      </c>
      <c r="B905" s="145">
        <v>130</v>
      </c>
      <c r="C905" s="141"/>
    </row>
    <row r="906" spans="1:3" s="120" customFormat="1" ht="15" customHeight="1">
      <c r="A906" s="144" t="s">
        <v>813</v>
      </c>
      <c r="B906" s="145">
        <v>2.3</v>
      </c>
      <c r="C906" s="141"/>
    </row>
    <row r="907" spans="1:3" s="120" customFormat="1" ht="15" customHeight="1">
      <c r="A907" s="144" t="s">
        <v>814</v>
      </c>
      <c r="B907" s="145"/>
      <c r="C907" s="141"/>
    </row>
    <row r="908" spans="1:3" s="120" customFormat="1" ht="15" customHeight="1">
      <c r="A908" s="144" t="s">
        <v>815</v>
      </c>
      <c r="B908" s="145"/>
      <c r="C908" s="141"/>
    </row>
    <row r="909" spans="1:3" s="120" customFormat="1" ht="15" customHeight="1">
      <c r="A909" s="144" t="s">
        <v>816</v>
      </c>
      <c r="B909" s="145"/>
      <c r="C909" s="141"/>
    </row>
    <row r="910" spans="1:3" s="120" customFormat="1" ht="15" customHeight="1">
      <c r="A910" s="144" t="s">
        <v>817</v>
      </c>
      <c r="B910" s="145"/>
      <c r="C910" s="141"/>
    </row>
    <row r="911" spans="1:3" s="120" customFormat="1" ht="15" customHeight="1">
      <c r="A911" s="144" t="s">
        <v>818</v>
      </c>
      <c r="B911" s="145"/>
      <c r="C911" s="141"/>
    </row>
    <row r="912" spans="1:3" s="120" customFormat="1" ht="15" customHeight="1">
      <c r="A912" s="144" t="s">
        <v>819</v>
      </c>
      <c r="B912" s="145"/>
      <c r="C912" s="141"/>
    </row>
    <row r="913" spans="1:3" s="120" customFormat="1" ht="15" customHeight="1">
      <c r="A913" s="144" t="s">
        <v>820</v>
      </c>
      <c r="B913" s="145"/>
      <c r="C913" s="141"/>
    </row>
    <row r="914" spans="1:3" s="120" customFormat="1" ht="15" customHeight="1">
      <c r="A914" s="144" t="s">
        <v>821</v>
      </c>
      <c r="B914" s="145">
        <v>1.6</v>
      </c>
      <c r="C914" s="141"/>
    </row>
    <row r="915" spans="1:3" s="120" customFormat="1" ht="15" customHeight="1">
      <c r="A915" s="144" t="s">
        <v>822</v>
      </c>
      <c r="B915" s="145"/>
      <c r="C915" s="141"/>
    </row>
    <row r="916" spans="1:3" s="120" customFormat="1" ht="15" customHeight="1">
      <c r="A916" s="144" t="s">
        <v>823</v>
      </c>
      <c r="B916" s="145"/>
      <c r="C916" s="141"/>
    </row>
    <row r="917" spans="1:3" s="120" customFormat="1" ht="15" customHeight="1">
      <c r="A917" s="144" t="s">
        <v>824</v>
      </c>
      <c r="B917" s="145">
        <v>0</v>
      </c>
      <c r="C917" s="141"/>
    </row>
    <row r="918" spans="1:3" s="120" customFormat="1" ht="15" customHeight="1">
      <c r="A918" s="144" t="s">
        <v>825</v>
      </c>
      <c r="B918" s="145">
        <v>0</v>
      </c>
      <c r="C918" s="141"/>
    </row>
    <row r="919" spans="1:3" s="120" customFormat="1" ht="15" customHeight="1">
      <c r="A919" s="144" t="s">
        <v>826</v>
      </c>
      <c r="B919" s="145">
        <v>0</v>
      </c>
      <c r="C919" s="141"/>
    </row>
    <row r="920" spans="1:3" s="120" customFormat="1" ht="15" customHeight="1">
      <c r="A920" s="144" t="s">
        <v>827</v>
      </c>
      <c r="B920" s="145"/>
      <c r="C920" s="141"/>
    </row>
    <row r="921" spans="1:3" s="120" customFormat="1" ht="15" customHeight="1">
      <c r="A921" s="144" t="s">
        <v>828</v>
      </c>
      <c r="B921" s="145">
        <v>1.4</v>
      </c>
      <c r="C921" s="141"/>
    </row>
    <row r="922" spans="1:3" s="120" customFormat="1" ht="15" customHeight="1">
      <c r="A922" s="144" t="s">
        <v>802</v>
      </c>
      <c r="B922" s="145"/>
      <c r="C922" s="141"/>
    </row>
    <row r="923" spans="1:3" s="120" customFormat="1" ht="15" customHeight="1">
      <c r="A923" s="144" t="s">
        <v>829</v>
      </c>
      <c r="B923" s="145"/>
      <c r="C923" s="141"/>
    </row>
    <row r="924" spans="1:3" s="120" customFormat="1" ht="15" customHeight="1">
      <c r="A924" s="144" t="s">
        <v>830</v>
      </c>
      <c r="B924" s="145"/>
      <c r="C924" s="141"/>
    </row>
    <row r="925" spans="1:3" s="120" customFormat="1" ht="15" customHeight="1">
      <c r="A925" s="144" t="s">
        <v>831</v>
      </c>
      <c r="B925" s="145"/>
      <c r="C925" s="141"/>
    </row>
    <row r="926" spans="1:3" s="120" customFormat="1" ht="15" customHeight="1">
      <c r="A926" s="144" t="s">
        <v>832</v>
      </c>
      <c r="B926" s="145"/>
      <c r="C926" s="141"/>
    </row>
    <row r="927" spans="1:3" s="120" customFormat="1" ht="15" customHeight="1">
      <c r="A927" s="144" t="s">
        <v>833</v>
      </c>
      <c r="B927" s="145">
        <v>2.3</v>
      </c>
      <c r="C927" s="141"/>
    </row>
    <row r="928" spans="1:3" s="120" customFormat="1" ht="15" customHeight="1">
      <c r="A928" s="133" t="s">
        <v>834</v>
      </c>
      <c r="B928" s="145"/>
      <c r="C928" s="141"/>
    </row>
    <row r="929" spans="1:3" s="120" customFormat="1" ht="15" customHeight="1">
      <c r="A929" s="144" t="s">
        <v>288</v>
      </c>
      <c r="B929" s="145"/>
      <c r="C929" s="141"/>
    </row>
    <row r="930" spans="1:3" s="120" customFormat="1" ht="15" customHeight="1">
      <c r="A930" s="144" t="s">
        <v>289</v>
      </c>
      <c r="B930" s="145"/>
      <c r="C930" s="141"/>
    </row>
    <row r="931" spans="1:3" s="120" customFormat="1" ht="15" customHeight="1">
      <c r="A931" s="144" t="s">
        <v>290</v>
      </c>
      <c r="B931" s="145"/>
      <c r="C931" s="141"/>
    </row>
    <row r="932" spans="1:3" s="120" customFormat="1" ht="15" customHeight="1">
      <c r="A932" s="144" t="s">
        <v>835</v>
      </c>
      <c r="B932" s="145"/>
      <c r="C932" s="141"/>
    </row>
    <row r="933" spans="1:3" s="120" customFormat="1" ht="15" customHeight="1">
      <c r="A933" s="144" t="s">
        <v>836</v>
      </c>
      <c r="B933" s="145"/>
      <c r="C933" s="141"/>
    </row>
    <row r="934" spans="1:3" s="120" customFormat="1" ht="15" customHeight="1">
      <c r="A934" s="144" t="s">
        <v>837</v>
      </c>
      <c r="B934" s="145"/>
      <c r="C934" s="141"/>
    </row>
    <row r="935" spans="1:3" s="120" customFormat="1" ht="15" customHeight="1">
      <c r="A935" s="144" t="s">
        <v>838</v>
      </c>
      <c r="B935" s="145"/>
      <c r="C935" s="141"/>
    </row>
    <row r="936" spans="1:3" s="120" customFormat="1" ht="15" customHeight="1">
      <c r="A936" s="144" t="s">
        <v>839</v>
      </c>
      <c r="B936" s="145"/>
      <c r="C936" s="141"/>
    </row>
    <row r="937" spans="1:3" s="120" customFormat="1" ht="15" customHeight="1">
      <c r="A937" s="144" t="s">
        <v>840</v>
      </c>
      <c r="B937" s="145"/>
      <c r="C937" s="141"/>
    </row>
    <row r="938" spans="1:3" s="120" customFormat="1" ht="15" customHeight="1">
      <c r="A938" s="144" t="s">
        <v>841</v>
      </c>
      <c r="B938" s="145"/>
      <c r="C938" s="141"/>
    </row>
    <row r="939" spans="1:3" s="120" customFormat="1" ht="15" customHeight="1">
      <c r="A939" s="133" t="s">
        <v>842</v>
      </c>
      <c r="B939" s="146">
        <f>SUM(B940:B945)</f>
        <v>1425</v>
      </c>
      <c r="C939" s="142"/>
    </row>
    <row r="940" spans="1:3" s="120" customFormat="1" ht="15" customHeight="1">
      <c r="A940" s="144" t="s">
        <v>843</v>
      </c>
      <c r="B940" s="145">
        <v>5</v>
      </c>
      <c r="C940" s="141"/>
    </row>
    <row r="941" spans="1:3" s="120" customFormat="1" ht="15" customHeight="1">
      <c r="A941" s="144" t="s">
        <v>844</v>
      </c>
      <c r="B941" s="145"/>
      <c r="C941" s="141"/>
    </row>
    <row r="942" spans="1:3" s="120" customFormat="1" ht="15" customHeight="1">
      <c r="A942" s="144" t="s">
        <v>845</v>
      </c>
      <c r="B942" s="145">
        <v>1300</v>
      </c>
      <c r="C942" s="141"/>
    </row>
    <row r="943" spans="1:3" s="120" customFormat="1" ht="15" customHeight="1">
      <c r="A943" s="144" t="s">
        <v>846</v>
      </c>
      <c r="B943" s="145">
        <v>120</v>
      </c>
      <c r="C943" s="141"/>
    </row>
    <row r="944" spans="1:3" s="120" customFormat="1" ht="15" customHeight="1">
      <c r="A944" s="144" t="s">
        <v>847</v>
      </c>
      <c r="B944" s="145"/>
      <c r="C944" s="141"/>
    </row>
    <row r="945" spans="1:3" s="120" customFormat="1" ht="15" customHeight="1">
      <c r="A945" s="144" t="s">
        <v>848</v>
      </c>
      <c r="B945" s="145"/>
      <c r="C945" s="141"/>
    </row>
    <row r="946" spans="1:3" s="120" customFormat="1" ht="15" customHeight="1">
      <c r="A946" s="133" t="s">
        <v>849</v>
      </c>
      <c r="B946" s="145"/>
      <c r="C946" s="141"/>
    </row>
    <row r="947" spans="1:3" s="120" customFormat="1" ht="15" customHeight="1">
      <c r="A947" s="144" t="s">
        <v>850</v>
      </c>
      <c r="B947" s="145"/>
      <c r="C947" s="141"/>
    </row>
    <row r="948" spans="1:3" s="120" customFormat="1" ht="15" customHeight="1">
      <c r="A948" s="144" t="s">
        <v>851</v>
      </c>
      <c r="B948" s="145">
        <v>0</v>
      </c>
      <c r="C948" s="141"/>
    </row>
    <row r="949" spans="1:3" s="120" customFormat="1" ht="15" customHeight="1">
      <c r="A949" s="144" t="s">
        <v>852</v>
      </c>
      <c r="B949" s="145">
        <v>0</v>
      </c>
      <c r="C949" s="141"/>
    </row>
    <row r="950" spans="1:3" s="120" customFormat="1" ht="15" customHeight="1">
      <c r="A950" s="144" t="s">
        <v>853</v>
      </c>
      <c r="B950" s="145"/>
      <c r="C950" s="141"/>
    </row>
    <row r="951" spans="1:3" s="120" customFormat="1" ht="15" customHeight="1">
      <c r="A951" s="144" t="s">
        <v>854</v>
      </c>
      <c r="B951" s="145"/>
      <c r="C951" s="141"/>
    </row>
    <row r="952" spans="1:3" s="120" customFormat="1" ht="15" customHeight="1">
      <c r="A952" s="144" t="s">
        <v>855</v>
      </c>
      <c r="B952" s="145"/>
      <c r="C952" s="141"/>
    </row>
    <row r="953" spans="1:3" s="120" customFormat="1" ht="15" customHeight="1">
      <c r="A953" s="133" t="s">
        <v>856</v>
      </c>
      <c r="B953" s="146">
        <f>B954+B955</f>
        <v>366</v>
      </c>
      <c r="C953" s="142"/>
    </row>
    <row r="954" spans="1:3" s="120" customFormat="1" ht="15" customHeight="1">
      <c r="A954" s="144" t="s">
        <v>857</v>
      </c>
      <c r="B954" s="145"/>
      <c r="C954" s="141"/>
    </row>
    <row r="955" spans="1:3" s="120" customFormat="1" ht="15" customHeight="1">
      <c r="A955" s="144" t="s">
        <v>858</v>
      </c>
      <c r="B955" s="145">
        <v>366</v>
      </c>
      <c r="C955" s="141"/>
    </row>
    <row r="956" spans="1:3" s="120" customFormat="1" ht="15" customHeight="1">
      <c r="A956" s="133" t="s">
        <v>859</v>
      </c>
      <c r="B956" s="146">
        <f>SUM(B957:B958)</f>
        <v>843</v>
      </c>
      <c r="C956" s="142"/>
    </row>
    <row r="957" spans="1:3" s="120" customFormat="1" ht="15" customHeight="1">
      <c r="A957" s="144" t="s">
        <v>860</v>
      </c>
      <c r="B957" s="145"/>
      <c r="C957" s="141"/>
    </row>
    <row r="958" spans="1:3" s="120" customFormat="1" ht="15" customHeight="1">
      <c r="A958" s="144" t="s">
        <v>861</v>
      </c>
      <c r="B958" s="145">
        <f>1131-366+78</f>
        <v>843</v>
      </c>
      <c r="C958" s="141"/>
    </row>
    <row r="959" spans="1:3" s="120" customFormat="1" ht="15" customHeight="1">
      <c r="A959" s="133" t="s">
        <v>862</v>
      </c>
      <c r="B959" s="146">
        <f>B960+B983+B993+B1003+B1008+B1015+B1020</f>
        <v>963.13</v>
      </c>
      <c r="C959" s="142"/>
    </row>
    <row r="960" spans="1:3" s="120" customFormat="1" ht="15" customHeight="1">
      <c r="A960" s="133" t="s">
        <v>863</v>
      </c>
      <c r="B960" s="146">
        <f>SUM(B961:B982)</f>
        <v>963.13</v>
      </c>
      <c r="C960" s="142"/>
    </row>
    <row r="961" spans="1:3" s="120" customFormat="1" ht="15" customHeight="1">
      <c r="A961" s="144" t="s">
        <v>288</v>
      </c>
      <c r="B961" s="145">
        <v>183.13</v>
      </c>
      <c r="C961" s="141"/>
    </row>
    <row r="962" spans="1:3" s="120" customFormat="1" ht="15" customHeight="1">
      <c r="A962" s="144" t="s">
        <v>289</v>
      </c>
      <c r="B962" s="145">
        <v>780</v>
      </c>
      <c r="C962" s="141"/>
    </row>
    <row r="963" spans="1:3" s="120" customFormat="1" ht="15" customHeight="1">
      <c r="A963" s="144" t="s">
        <v>290</v>
      </c>
      <c r="B963" s="145"/>
      <c r="C963" s="141"/>
    </row>
    <row r="964" spans="1:3" s="120" customFormat="1" ht="15" customHeight="1">
      <c r="A964" s="144" t="s">
        <v>864</v>
      </c>
      <c r="B964" s="145"/>
      <c r="C964" s="141"/>
    </row>
    <row r="965" spans="1:3" s="120" customFormat="1" ht="15" customHeight="1">
      <c r="A965" s="144" t="s">
        <v>865</v>
      </c>
      <c r="B965" s="145"/>
      <c r="C965" s="141"/>
    </row>
    <row r="966" spans="1:3" s="120" customFormat="1" ht="15" customHeight="1">
      <c r="A966" s="144" t="s">
        <v>866</v>
      </c>
      <c r="B966" s="145"/>
      <c r="C966" s="141"/>
    </row>
    <row r="967" spans="1:3" s="120" customFormat="1" ht="15" customHeight="1">
      <c r="A967" s="144" t="s">
        <v>867</v>
      </c>
      <c r="B967" s="145"/>
      <c r="C967" s="141"/>
    </row>
    <row r="968" spans="1:3" s="120" customFormat="1" ht="15" customHeight="1">
      <c r="A968" s="144" t="s">
        <v>868</v>
      </c>
      <c r="B968" s="145"/>
      <c r="C968" s="141"/>
    </row>
    <row r="969" spans="1:3" s="120" customFormat="1" ht="15" customHeight="1">
      <c r="A969" s="144" t="s">
        <v>869</v>
      </c>
      <c r="B969" s="145"/>
      <c r="C969" s="141"/>
    </row>
    <row r="970" spans="1:3" s="120" customFormat="1" ht="15" customHeight="1">
      <c r="A970" s="144" t="s">
        <v>870</v>
      </c>
      <c r="B970" s="145"/>
      <c r="C970" s="141"/>
    </row>
    <row r="971" spans="1:3" s="120" customFormat="1" ht="15" customHeight="1">
      <c r="A971" s="144" t="s">
        <v>871</v>
      </c>
      <c r="B971" s="145"/>
      <c r="C971" s="141"/>
    </row>
    <row r="972" spans="1:3" s="120" customFormat="1" ht="15" customHeight="1">
      <c r="A972" s="144" t="s">
        <v>872</v>
      </c>
      <c r="B972" s="145"/>
      <c r="C972" s="141"/>
    </row>
    <row r="973" spans="1:3" s="120" customFormat="1" ht="15" customHeight="1">
      <c r="A973" s="144" t="s">
        <v>873</v>
      </c>
      <c r="B973" s="145">
        <v>0</v>
      </c>
      <c r="C973" s="141"/>
    </row>
    <row r="974" spans="1:3" s="120" customFormat="1" ht="15" customHeight="1">
      <c r="A974" s="144" t="s">
        <v>874</v>
      </c>
      <c r="B974" s="145">
        <v>0</v>
      </c>
      <c r="C974" s="141"/>
    </row>
    <row r="975" spans="1:3" s="120" customFormat="1" ht="15" customHeight="1">
      <c r="A975" s="144" t="s">
        <v>875</v>
      </c>
      <c r="B975" s="145">
        <v>0</v>
      </c>
      <c r="C975" s="141"/>
    </row>
    <row r="976" spans="1:3" s="120" customFormat="1" ht="15" customHeight="1">
      <c r="A976" s="144" t="s">
        <v>876</v>
      </c>
      <c r="B976" s="145">
        <v>0</v>
      </c>
      <c r="C976" s="141"/>
    </row>
    <row r="977" spans="1:3" s="120" customFormat="1" ht="15" customHeight="1">
      <c r="A977" s="144" t="s">
        <v>877</v>
      </c>
      <c r="B977" s="145">
        <v>0</v>
      </c>
      <c r="C977" s="141"/>
    </row>
    <row r="978" spans="1:3" s="120" customFormat="1" ht="15" customHeight="1">
      <c r="A978" s="144" t="s">
        <v>878</v>
      </c>
      <c r="B978" s="145">
        <v>0</v>
      </c>
      <c r="C978" s="141"/>
    </row>
    <row r="979" spans="1:3" s="120" customFormat="1" ht="15" customHeight="1">
      <c r="A979" s="144" t="s">
        <v>879</v>
      </c>
      <c r="B979" s="145"/>
      <c r="C979" s="141"/>
    </row>
    <row r="980" spans="1:3" s="120" customFormat="1" ht="15" customHeight="1">
      <c r="A980" s="144" t="s">
        <v>880</v>
      </c>
      <c r="B980" s="145"/>
      <c r="C980" s="141"/>
    </row>
    <row r="981" spans="1:3" s="120" customFormat="1" ht="15" customHeight="1">
      <c r="A981" s="144" t="s">
        <v>881</v>
      </c>
      <c r="B981" s="145"/>
      <c r="C981" s="141"/>
    </row>
    <row r="982" spans="1:7" s="120" customFormat="1" ht="15" customHeight="1">
      <c r="A982" s="144" t="s">
        <v>882</v>
      </c>
      <c r="B982" s="145"/>
      <c r="C982" s="141"/>
      <c r="E982" s="121"/>
      <c r="F982" s="121"/>
      <c r="G982" s="121"/>
    </row>
    <row r="983" spans="1:3" s="120" customFormat="1" ht="15" customHeight="1">
      <c r="A983" s="133" t="s">
        <v>883</v>
      </c>
      <c r="B983" s="145"/>
      <c r="C983" s="141"/>
    </row>
    <row r="984" spans="1:3" s="120" customFormat="1" ht="15" customHeight="1">
      <c r="A984" s="144" t="s">
        <v>288</v>
      </c>
      <c r="B984" s="145"/>
      <c r="C984" s="141"/>
    </row>
    <row r="985" spans="1:3" s="120" customFormat="1" ht="15" customHeight="1">
      <c r="A985" s="144" t="s">
        <v>289</v>
      </c>
      <c r="B985" s="145"/>
      <c r="C985" s="141"/>
    </row>
    <row r="986" spans="1:3" s="120" customFormat="1" ht="15" customHeight="1">
      <c r="A986" s="144" t="s">
        <v>290</v>
      </c>
      <c r="B986" s="145"/>
      <c r="C986" s="141"/>
    </row>
    <row r="987" spans="1:3" s="120" customFormat="1" ht="15" customHeight="1">
      <c r="A987" s="144" t="s">
        <v>884</v>
      </c>
      <c r="B987" s="145"/>
      <c r="C987" s="141"/>
    </row>
    <row r="988" spans="1:3" s="120" customFormat="1" ht="15" customHeight="1">
      <c r="A988" s="144" t="s">
        <v>885</v>
      </c>
      <c r="B988" s="145"/>
      <c r="C988" s="141"/>
    </row>
    <row r="989" spans="1:3" s="120" customFormat="1" ht="15" customHeight="1">
      <c r="A989" s="144" t="s">
        <v>886</v>
      </c>
      <c r="B989" s="145"/>
      <c r="C989" s="141"/>
    </row>
    <row r="990" spans="1:3" s="120" customFormat="1" ht="15" customHeight="1">
      <c r="A990" s="144" t="s">
        <v>887</v>
      </c>
      <c r="B990" s="145"/>
      <c r="C990" s="141"/>
    </row>
    <row r="991" spans="1:3" s="120" customFormat="1" ht="15" customHeight="1">
      <c r="A991" s="144" t="s">
        <v>888</v>
      </c>
      <c r="B991" s="145"/>
      <c r="C991" s="141"/>
    </row>
    <row r="992" spans="1:3" s="120" customFormat="1" ht="15" customHeight="1">
      <c r="A992" s="144" t="s">
        <v>889</v>
      </c>
      <c r="B992" s="145"/>
      <c r="C992" s="141"/>
    </row>
    <row r="993" spans="1:3" s="120" customFormat="1" ht="15" customHeight="1">
      <c r="A993" s="133" t="s">
        <v>890</v>
      </c>
      <c r="B993" s="145"/>
      <c r="C993" s="141"/>
    </row>
    <row r="994" spans="1:3" s="120" customFormat="1" ht="15" customHeight="1">
      <c r="A994" s="144" t="s">
        <v>288</v>
      </c>
      <c r="B994" s="145"/>
      <c r="C994" s="141"/>
    </row>
    <row r="995" spans="1:3" s="120" customFormat="1" ht="15" customHeight="1">
      <c r="A995" s="144" t="s">
        <v>289</v>
      </c>
      <c r="B995" s="145"/>
      <c r="C995" s="141"/>
    </row>
    <row r="996" spans="1:3" s="120" customFormat="1" ht="15" customHeight="1">
      <c r="A996" s="144" t="s">
        <v>290</v>
      </c>
      <c r="B996" s="145"/>
      <c r="C996" s="141"/>
    </row>
    <row r="997" spans="1:3" s="120" customFormat="1" ht="15" customHeight="1">
      <c r="A997" s="144" t="s">
        <v>891</v>
      </c>
      <c r="B997" s="145">
        <v>0</v>
      </c>
      <c r="C997" s="141"/>
    </row>
    <row r="998" spans="1:3" s="120" customFormat="1" ht="15" customHeight="1">
      <c r="A998" s="144" t="s">
        <v>892</v>
      </c>
      <c r="B998" s="145">
        <v>0</v>
      </c>
      <c r="C998" s="141"/>
    </row>
    <row r="999" spans="1:3" s="120" customFormat="1" ht="15" customHeight="1">
      <c r="A999" s="144" t="s">
        <v>893</v>
      </c>
      <c r="B999" s="145">
        <v>0</v>
      </c>
      <c r="C999" s="141"/>
    </row>
    <row r="1000" spans="1:3" s="120" customFormat="1" ht="15" customHeight="1">
      <c r="A1000" s="144" t="s">
        <v>894</v>
      </c>
      <c r="B1000" s="145">
        <v>0</v>
      </c>
      <c r="C1000" s="141"/>
    </row>
    <row r="1001" spans="1:3" s="120" customFormat="1" ht="15" customHeight="1">
      <c r="A1001" s="144" t="s">
        <v>895</v>
      </c>
      <c r="B1001" s="145"/>
      <c r="C1001" s="141"/>
    </row>
    <row r="1002" spans="1:3" s="120" customFormat="1" ht="15" customHeight="1">
      <c r="A1002" s="144" t="s">
        <v>896</v>
      </c>
      <c r="B1002" s="145"/>
      <c r="C1002" s="141"/>
    </row>
    <row r="1003" spans="1:3" s="120" customFormat="1" ht="15" customHeight="1">
      <c r="A1003" s="133" t="s">
        <v>897</v>
      </c>
      <c r="B1003" s="145"/>
      <c r="C1003" s="141"/>
    </row>
    <row r="1004" spans="1:3" s="120" customFormat="1" ht="15" customHeight="1">
      <c r="A1004" s="144" t="s">
        <v>898</v>
      </c>
      <c r="B1004" s="145"/>
      <c r="C1004" s="141"/>
    </row>
    <row r="1005" spans="1:3" s="120" customFormat="1" ht="15" customHeight="1">
      <c r="A1005" s="144" t="s">
        <v>899</v>
      </c>
      <c r="B1005" s="145"/>
      <c r="C1005" s="141"/>
    </row>
    <row r="1006" spans="1:3" s="120" customFormat="1" ht="15" customHeight="1">
      <c r="A1006" s="144" t="s">
        <v>900</v>
      </c>
      <c r="B1006" s="145"/>
      <c r="C1006" s="141"/>
    </row>
    <row r="1007" spans="1:3" s="120" customFormat="1" ht="15" customHeight="1">
      <c r="A1007" s="144" t="s">
        <v>901</v>
      </c>
      <c r="B1007" s="145"/>
      <c r="C1007" s="141"/>
    </row>
    <row r="1008" spans="1:3" s="120" customFormat="1" ht="15" customHeight="1">
      <c r="A1008" s="133" t="s">
        <v>902</v>
      </c>
      <c r="B1008" s="145"/>
      <c r="C1008" s="141"/>
    </row>
    <row r="1009" spans="1:3" s="120" customFormat="1" ht="15" customHeight="1">
      <c r="A1009" s="144" t="s">
        <v>288</v>
      </c>
      <c r="B1009" s="145"/>
      <c r="C1009" s="141"/>
    </row>
    <row r="1010" spans="1:3" s="120" customFormat="1" ht="15" customHeight="1">
      <c r="A1010" s="144" t="s">
        <v>289</v>
      </c>
      <c r="B1010" s="145"/>
      <c r="C1010" s="141"/>
    </row>
    <row r="1011" spans="1:3" s="120" customFormat="1" ht="15" customHeight="1">
      <c r="A1011" s="144" t="s">
        <v>290</v>
      </c>
      <c r="B1011" s="145"/>
      <c r="C1011" s="141"/>
    </row>
    <row r="1012" spans="1:3" s="120" customFormat="1" ht="15" customHeight="1">
      <c r="A1012" s="144" t="s">
        <v>888</v>
      </c>
      <c r="B1012" s="145"/>
      <c r="C1012" s="141"/>
    </row>
    <row r="1013" spans="1:3" s="120" customFormat="1" ht="15" customHeight="1">
      <c r="A1013" s="144" t="s">
        <v>903</v>
      </c>
      <c r="B1013" s="145"/>
      <c r="C1013" s="141"/>
    </row>
    <row r="1014" spans="1:3" s="120" customFormat="1" ht="15" customHeight="1">
      <c r="A1014" s="144" t="s">
        <v>904</v>
      </c>
      <c r="B1014" s="145"/>
      <c r="C1014" s="141"/>
    </row>
    <row r="1015" spans="1:3" s="120" customFormat="1" ht="15" customHeight="1">
      <c r="A1015" s="133" t="s">
        <v>905</v>
      </c>
      <c r="B1015" s="145"/>
      <c r="C1015" s="141"/>
    </row>
    <row r="1016" spans="1:3" s="120" customFormat="1" ht="15" customHeight="1">
      <c r="A1016" s="144" t="s">
        <v>906</v>
      </c>
      <c r="B1016" s="145"/>
      <c r="C1016" s="141"/>
    </row>
    <row r="1017" spans="1:3" s="120" customFormat="1" ht="15" customHeight="1">
      <c r="A1017" s="144" t="s">
        <v>907</v>
      </c>
      <c r="B1017" s="145"/>
      <c r="C1017" s="141"/>
    </row>
    <row r="1018" spans="1:3" s="120" customFormat="1" ht="15" customHeight="1">
      <c r="A1018" s="144" t="s">
        <v>908</v>
      </c>
      <c r="B1018" s="145"/>
      <c r="C1018" s="141"/>
    </row>
    <row r="1019" spans="1:3" s="120" customFormat="1" ht="15" customHeight="1">
      <c r="A1019" s="144" t="s">
        <v>909</v>
      </c>
      <c r="B1019" s="145"/>
      <c r="C1019" s="141"/>
    </row>
    <row r="1020" spans="1:3" s="120" customFormat="1" ht="15" customHeight="1">
      <c r="A1020" s="133" t="s">
        <v>910</v>
      </c>
      <c r="B1020" s="145"/>
      <c r="C1020" s="141"/>
    </row>
    <row r="1021" spans="1:3" s="120" customFormat="1" ht="15" customHeight="1">
      <c r="A1021" s="144" t="s">
        <v>911</v>
      </c>
      <c r="B1021" s="145"/>
      <c r="C1021" s="141"/>
    </row>
    <row r="1022" spans="1:3" s="120" customFormat="1" ht="15" customHeight="1">
      <c r="A1022" s="144" t="s">
        <v>912</v>
      </c>
      <c r="B1022" s="145"/>
      <c r="C1022" s="141"/>
    </row>
    <row r="1023" spans="1:3" s="120" customFormat="1" ht="15" customHeight="1">
      <c r="A1023" s="133" t="s">
        <v>913</v>
      </c>
      <c r="B1023" s="145"/>
      <c r="C1023" s="141"/>
    </row>
    <row r="1024" spans="1:3" s="120" customFormat="1" ht="15" customHeight="1">
      <c r="A1024" s="133" t="s">
        <v>914</v>
      </c>
      <c r="B1024" s="145"/>
      <c r="C1024" s="141"/>
    </row>
    <row r="1025" spans="1:3" s="120" customFormat="1" ht="15" customHeight="1">
      <c r="A1025" s="144" t="s">
        <v>288</v>
      </c>
      <c r="B1025" s="145"/>
      <c r="C1025" s="141"/>
    </row>
    <row r="1026" spans="1:3" s="120" customFormat="1" ht="15" customHeight="1">
      <c r="A1026" s="144" t="s">
        <v>289</v>
      </c>
      <c r="B1026" s="145"/>
      <c r="C1026" s="141"/>
    </row>
    <row r="1027" spans="1:3" s="120" customFormat="1" ht="15" customHeight="1">
      <c r="A1027" s="144" t="s">
        <v>290</v>
      </c>
      <c r="B1027" s="145">
        <v>0</v>
      </c>
      <c r="C1027" s="141"/>
    </row>
    <row r="1028" spans="1:3" s="120" customFormat="1" ht="15" customHeight="1">
      <c r="A1028" s="144" t="s">
        <v>915</v>
      </c>
      <c r="B1028" s="145">
        <v>0</v>
      </c>
      <c r="C1028" s="141"/>
    </row>
    <row r="1029" spans="1:3" s="120" customFormat="1" ht="15" customHeight="1">
      <c r="A1029" s="144" t="s">
        <v>916</v>
      </c>
      <c r="B1029" s="145">
        <v>0</v>
      </c>
      <c r="C1029" s="141"/>
    </row>
    <row r="1030" spans="1:3" s="120" customFormat="1" ht="15" customHeight="1">
      <c r="A1030" s="144" t="s">
        <v>917</v>
      </c>
      <c r="B1030" s="145">
        <v>0</v>
      </c>
      <c r="C1030" s="141"/>
    </row>
    <row r="1031" spans="1:3" s="120" customFormat="1" ht="15" customHeight="1">
      <c r="A1031" s="144" t="s">
        <v>918</v>
      </c>
      <c r="B1031" s="145">
        <v>0</v>
      </c>
      <c r="C1031" s="141"/>
    </row>
    <row r="1032" spans="1:3" s="120" customFormat="1" ht="15" customHeight="1">
      <c r="A1032" s="144" t="s">
        <v>919</v>
      </c>
      <c r="B1032" s="145">
        <v>0</v>
      </c>
      <c r="C1032" s="141"/>
    </row>
    <row r="1033" spans="1:3" s="120" customFormat="1" ht="15" customHeight="1">
      <c r="A1033" s="144" t="s">
        <v>920</v>
      </c>
      <c r="B1033" s="145">
        <v>0</v>
      </c>
      <c r="C1033" s="141"/>
    </row>
    <row r="1034" spans="1:3" s="120" customFormat="1" ht="15" customHeight="1">
      <c r="A1034" s="133" t="s">
        <v>921</v>
      </c>
      <c r="B1034" s="145">
        <v>0</v>
      </c>
      <c r="C1034" s="141"/>
    </row>
    <row r="1035" spans="1:3" s="120" customFormat="1" ht="15" customHeight="1">
      <c r="A1035" s="144" t="s">
        <v>288</v>
      </c>
      <c r="B1035" s="145">
        <v>0</v>
      </c>
      <c r="C1035" s="141"/>
    </row>
    <row r="1036" spans="1:3" s="120" customFormat="1" ht="15" customHeight="1">
      <c r="A1036" s="144" t="s">
        <v>289</v>
      </c>
      <c r="B1036" s="145">
        <v>0</v>
      </c>
      <c r="C1036" s="141"/>
    </row>
    <row r="1037" spans="1:3" s="120" customFormat="1" ht="15" customHeight="1">
      <c r="A1037" s="144" t="s">
        <v>290</v>
      </c>
      <c r="B1037" s="145">
        <v>0</v>
      </c>
      <c r="C1037" s="141"/>
    </row>
    <row r="1038" spans="1:3" s="120" customFormat="1" ht="15" customHeight="1">
      <c r="A1038" s="144" t="s">
        <v>922</v>
      </c>
      <c r="B1038" s="145">
        <v>0</v>
      </c>
      <c r="C1038" s="141"/>
    </row>
    <row r="1039" spans="1:3" s="120" customFormat="1" ht="15" customHeight="1">
      <c r="A1039" s="144" t="s">
        <v>923</v>
      </c>
      <c r="B1039" s="145">
        <v>0</v>
      </c>
      <c r="C1039" s="141"/>
    </row>
    <row r="1040" spans="1:3" s="120" customFormat="1" ht="15" customHeight="1">
      <c r="A1040" s="144" t="s">
        <v>924</v>
      </c>
      <c r="B1040" s="145">
        <v>0</v>
      </c>
      <c r="C1040" s="141"/>
    </row>
    <row r="1041" spans="1:3" s="120" customFormat="1" ht="15" customHeight="1">
      <c r="A1041" s="144" t="s">
        <v>925</v>
      </c>
      <c r="B1041" s="145">
        <v>0</v>
      </c>
      <c r="C1041" s="141"/>
    </row>
    <row r="1042" spans="1:3" s="120" customFormat="1" ht="15" customHeight="1">
      <c r="A1042" s="144" t="s">
        <v>926</v>
      </c>
      <c r="B1042" s="145">
        <v>0</v>
      </c>
      <c r="C1042" s="141"/>
    </row>
    <row r="1043" spans="1:3" s="120" customFormat="1" ht="15" customHeight="1">
      <c r="A1043" s="144" t="s">
        <v>927</v>
      </c>
      <c r="B1043" s="145">
        <v>0</v>
      </c>
      <c r="C1043" s="141"/>
    </row>
    <row r="1044" spans="1:3" s="120" customFormat="1" ht="15" customHeight="1">
      <c r="A1044" s="144" t="s">
        <v>928</v>
      </c>
      <c r="B1044" s="145">
        <v>0</v>
      </c>
      <c r="C1044" s="141"/>
    </row>
    <row r="1045" spans="1:6" s="120" customFormat="1" ht="15" customHeight="1">
      <c r="A1045" s="144" t="s">
        <v>929</v>
      </c>
      <c r="B1045" s="145">
        <v>0</v>
      </c>
      <c r="C1045" s="141"/>
      <c r="D1045" s="121"/>
      <c r="E1045" s="121"/>
      <c r="F1045" s="121"/>
    </row>
    <row r="1046" spans="1:3" s="120" customFormat="1" ht="15" customHeight="1">
      <c r="A1046" s="144" t="s">
        <v>930</v>
      </c>
      <c r="B1046" s="145">
        <v>0</v>
      </c>
      <c r="C1046" s="141"/>
    </row>
    <row r="1047" spans="1:3" s="120" customFormat="1" ht="15" customHeight="1">
      <c r="A1047" s="144" t="s">
        <v>931</v>
      </c>
      <c r="B1047" s="145">
        <v>0</v>
      </c>
      <c r="C1047" s="141"/>
    </row>
    <row r="1048" spans="1:3" s="120" customFormat="1" ht="15" customHeight="1">
      <c r="A1048" s="144" t="s">
        <v>932</v>
      </c>
      <c r="B1048" s="145">
        <v>0</v>
      </c>
      <c r="C1048" s="141"/>
    </row>
    <row r="1049" spans="1:3" s="120" customFormat="1" ht="15" customHeight="1">
      <c r="A1049" s="144" t="s">
        <v>933</v>
      </c>
      <c r="B1049" s="145">
        <v>0</v>
      </c>
      <c r="C1049" s="141"/>
    </row>
    <row r="1050" spans="1:3" s="120" customFormat="1" ht="15" customHeight="1">
      <c r="A1050" s="133" t="s">
        <v>934</v>
      </c>
      <c r="B1050" s="145"/>
      <c r="C1050" s="141"/>
    </row>
    <row r="1051" spans="1:3" s="120" customFormat="1" ht="15" customHeight="1">
      <c r="A1051" s="144" t="s">
        <v>288</v>
      </c>
      <c r="B1051" s="145"/>
      <c r="C1051" s="141"/>
    </row>
    <row r="1052" spans="1:3" s="120" customFormat="1" ht="15" customHeight="1">
      <c r="A1052" s="144" t="s">
        <v>289</v>
      </c>
      <c r="B1052" s="145"/>
      <c r="C1052" s="141"/>
    </row>
    <row r="1053" spans="1:3" s="120" customFormat="1" ht="15" customHeight="1">
      <c r="A1053" s="144" t="s">
        <v>290</v>
      </c>
      <c r="B1053" s="145"/>
      <c r="C1053" s="141"/>
    </row>
    <row r="1054" spans="1:3" s="120" customFormat="1" ht="15" customHeight="1">
      <c r="A1054" s="144" t="s">
        <v>935</v>
      </c>
      <c r="B1054" s="145"/>
      <c r="C1054" s="141"/>
    </row>
    <row r="1055" spans="1:3" s="120" customFormat="1" ht="15" customHeight="1">
      <c r="A1055" s="133" t="s">
        <v>936</v>
      </c>
      <c r="B1055" s="145"/>
      <c r="C1055" s="141"/>
    </row>
    <row r="1056" spans="1:3" s="120" customFormat="1" ht="15" customHeight="1">
      <c r="A1056" s="144" t="s">
        <v>288</v>
      </c>
      <c r="B1056" s="145"/>
      <c r="C1056" s="141"/>
    </row>
    <row r="1057" spans="1:3" s="120" customFormat="1" ht="15" customHeight="1">
      <c r="A1057" s="144" t="s">
        <v>289</v>
      </c>
      <c r="B1057" s="145"/>
      <c r="C1057" s="141"/>
    </row>
    <row r="1058" spans="1:3" s="120" customFormat="1" ht="15" customHeight="1">
      <c r="A1058" s="144" t="s">
        <v>290</v>
      </c>
      <c r="B1058" s="145"/>
      <c r="C1058" s="141"/>
    </row>
    <row r="1059" spans="1:3" s="120" customFormat="1" ht="15" customHeight="1">
      <c r="A1059" s="144" t="s">
        <v>937</v>
      </c>
      <c r="B1059" s="145"/>
      <c r="C1059" s="141"/>
    </row>
    <row r="1060" spans="1:3" s="120" customFormat="1" ht="15" customHeight="1">
      <c r="A1060" s="144" t="s">
        <v>938</v>
      </c>
      <c r="B1060" s="145"/>
      <c r="C1060" s="141"/>
    </row>
    <row r="1061" spans="1:3" s="120" customFormat="1" ht="15" customHeight="1">
      <c r="A1061" s="144" t="s">
        <v>939</v>
      </c>
      <c r="B1061" s="145"/>
      <c r="C1061" s="141"/>
    </row>
    <row r="1062" spans="1:3" s="120" customFormat="1" ht="15" customHeight="1">
      <c r="A1062" s="144" t="s">
        <v>940</v>
      </c>
      <c r="B1062" s="145"/>
      <c r="C1062" s="141"/>
    </row>
    <row r="1063" spans="1:3" s="120" customFormat="1" ht="15" customHeight="1">
      <c r="A1063" s="144" t="s">
        <v>941</v>
      </c>
      <c r="B1063" s="145"/>
      <c r="C1063" s="141"/>
    </row>
    <row r="1064" spans="1:3" s="120" customFormat="1" ht="15" customHeight="1">
      <c r="A1064" s="144" t="s">
        <v>291</v>
      </c>
      <c r="B1064" s="145"/>
      <c r="C1064" s="141"/>
    </row>
    <row r="1065" spans="1:3" s="120" customFormat="1" ht="15" customHeight="1">
      <c r="A1065" s="144" t="s">
        <v>942</v>
      </c>
      <c r="B1065" s="145"/>
      <c r="C1065" s="141"/>
    </row>
    <row r="1066" spans="1:3" s="120" customFormat="1" ht="15" customHeight="1">
      <c r="A1066" s="133" t="s">
        <v>943</v>
      </c>
      <c r="B1066" s="145"/>
      <c r="C1066" s="141"/>
    </row>
    <row r="1067" spans="1:3" s="120" customFormat="1" ht="15" customHeight="1">
      <c r="A1067" s="144" t="s">
        <v>288</v>
      </c>
      <c r="B1067" s="145"/>
      <c r="C1067" s="141"/>
    </row>
    <row r="1068" spans="1:3" s="120" customFormat="1" ht="15" customHeight="1">
      <c r="A1068" s="144" t="s">
        <v>289</v>
      </c>
      <c r="B1068" s="145"/>
      <c r="C1068" s="141"/>
    </row>
    <row r="1069" spans="1:3" s="120" customFormat="1" ht="15" customHeight="1">
      <c r="A1069" s="144" t="s">
        <v>290</v>
      </c>
      <c r="B1069" s="145"/>
      <c r="C1069" s="141"/>
    </row>
    <row r="1070" spans="1:3" s="120" customFormat="1" ht="15" customHeight="1">
      <c r="A1070" s="144" t="s">
        <v>944</v>
      </c>
      <c r="B1070" s="145"/>
      <c r="C1070" s="141"/>
    </row>
    <row r="1071" spans="1:3" s="120" customFormat="1" ht="15" customHeight="1">
      <c r="A1071" s="144" t="s">
        <v>945</v>
      </c>
      <c r="B1071" s="145">
        <v>0</v>
      </c>
      <c r="C1071" s="141"/>
    </row>
    <row r="1072" spans="1:3" s="120" customFormat="1" ht="15" customHeight="1">
      <c r="A1072" s="144" t="s">
        <v>946</v>
      </c>
      <c r="B1072" s="145"/>
      <c r="C1072" s="141"/>
    </row>
    <row r="1073" spans="1:3" s="120" customFormat="1" ht="15" customHeight="1">
      <c r="A1073" s="133" t="s">
        <v>947</v>
      </c>
      <c r="B1073" s="145"/>
      <c r="C1073" s="141"/>
    </row>
    <row r="1074" spans="1:3" s="120" customFormat="1" ht="15" customHeight="1">
      <c r="A1074" s="144" t="s">
        <v>288</v>
      </c>
      <c r="B1074" s="145"/>
      <c r="C1074" s="141"/>
    </row>
    <row r="1075" spans="1:3" s="120" customFormat="1" ht="15" customHeight="1">
      <c r="A1075" s="144" t="s">
        <v>289</v>
      </c>
      <c r="B1075" s="145"/>
      <c r="C1075" s="141"/>
    </row>
    <row r="1076" spans="1:3" s="120" customFormat="1" ht="15" customHeight="1">
      <c r="A1076" s="144" t="s">
        <v>290</v>
      </c>
      <c r="B1076" s="145"/>
      <c r="C1076" s="141"/>
    </row>
    <row r="1077" spans="1:3" s="120" customFormat="1" ht="15" customHeight="1">
      <c r="A1077" s="144" t="s">
        <v>948</v>
      </c>
      <c r="B1077" s="145"/>
      <c r="C1077" s="141"/>
    </row>
    <row r="1078" spans="1:3" s="120" customFormat="1" ht="15" customHeight="1">
      <c r="A1078" s="144" t="s">
        <v>949</v>
      </c>
      <c r="B1078" s="145"/>
      <c r="C1078" s="141"/>
    </row>
    <row r="1079" spans="1:3" s="120" customFormat="1" ht="15" customHeight="1">
      <c r="A1079" s="144" t="s">
        <v>950</v>
      </c>
      <c r="B1079" s="145"/>
      <c r="C1079" s="141"/>
    </row>
    <row r="1080" spans="1:3" s="120" customFormat="1" ht="15" customHeight="1">
      <c r="A1080" s="144" t="s">
        <v>951</v>
      </c>
      <c r="B1080" s="145"/>
      <c r="C1080" s="141"/>
    </row>
    <row r="1081" spans="1:3" s="120" customFormat="1" ht="15" customHeight="1">
      <c r="A1081" s="133" t="s">
        <v>952</v>
      </c>
      <c r="B1081" s="145"/>
      <c r="C1081" s="141"/>
    </row>
    <row r="1082" spans="1:3" s="120" customFormat="1" ht="15" customHeight="1">
      <c r="A1082" s="144" t="s">
        <v>953</v>
      </c>
      <c r="B1082" s="145"/>
      <c r="C1082" s="141"/>
    </row>
    <row r="1083" spans="1:3" s="120" customFormat="1" ht="15" customHeight="1">
      <c r="A1083" s="144" t="s">
        <v>954</v>
      </c>
      <c r="B1083" s="145"/>
      <c r="C1083" s="141"/>
    </row>
    <row r="1084" spans="1:3" s="120" customFormat="1" ht="15" customHeight="1">
      <c r="A1084" s="144" t="s">
        <v>955</v>
      </c>
      <c r="B1084" s="145"/>
      <c r="C1084" s="141"/>
    </row>
    <row r="1085" spans="1:3" s="120" customFormat="1" ht="15" customHeight="1">
      <c r="A1085" s="144" t="s">
        <v>956</v>
      </c>
      <c r="B1085" s="145"/>
      <c r="C1085" s="141"/>
    </row>
    <row r="1086" spans="1:3" s="120" customFormat="1" ht="15" customHeight="1">
      <c r="A1086" s="144" t="s">
        <v>957</v>
      </c>
      <c r="B1086" s="145"/>
      <c r="C1086" s="141"/>
    </row>
    <row r="1087" spans="1:3" s="120" customFormat="1" ht="15" customHeight="1">
      <c r="A1087" s="133" t="s">
        <v>958</v>
      </c>
      <c r="B1087" s="146">
        <f>B1088+B1098+B1104</f>
        <v>184.76999999999998</v>
      </c>
      <c r="C1087" s="142"/>
    </row>
    <row r="1088" spans="1:3" s="120" customFormat="1" ht="15" customHeight="1">
      <c r="A1088" s="133" t="s">
        <v>959</v>
      </c>
      <c r="B1088" s="146">
        <f>SUM(B1089:B1097)</f>
        <v>184.76999999999998</v>
      </c>
      <c r="C1088" s="142"/>
    </row>
    <row r="1089" spans="1:3" s="120" customFormat="1" ht="15" customHeight="1">
      <c r="A1089" s="144" t="s">
        <v>288</v>
      </c>
      <c r="B1089" s="145">
        <v>30.77</v>
      </c>
      <c r="C1089" s="141"/>
    </row>
    <row r="1090" spans="1:3" s="120" customFormat="1" ht="15" customHeight="1">
      <c r="A1090" s="144" t="s">
        <v>289</v>
      </c>
      <c r="B1090" s="145"/>
      <c r="C1090" s="141"/>
    </row>
    <row r="1091" spans="1:3" s="120" customFormat="1" ht="15" customHeight="1">
      <c r="A1091" s="144" t="s">
        <v>290</v>
      </c>
      <c r="B1091" s="145"/>
      <c r="C1091" s="141"/>
    </row>
    <row r="1092" spans="1:3" s="120" customFormat="1" ht="15" customHeight="1">
      <c r="A1092" s="144" t="s">
        <v>960</v>
      </c>
      <c r="B1092" s="145"/>
      <c r="C1092" s="141"/>
    </row>
    <row r="1093" spans="1:3" s="120" customFormat="1" ht="15" customHeight="1">
      <c r="A1093" s="144" t="s">
        <v>961</v>
      </c>
      <c r="B1093" s="145"/>
      <c r="C1093" s="141"/>
    </row>
    <row r="1094" spans="1:3" s="120" customFormat="1" ht="15" customHeight="1">
      <c r="A1094" s="144" t="s">
        <v>962</v>
      </c>
      <c r="B1094" s="145">
        <v>0</v>
      </c>
      <c r="C1094" s="141"/>
    </row>
    <row r="1095" spans="1:3" s="120" customFormat="1" ht="15" customHeight="1">
      <c r="A1095" s="144" t="s">
        <v>963</v>
      </c>
      <c r="B1095" s="145">
        <v>0</v>
      </c>
      <c r="C1095" s="141"/>
    </row>
    <row r="1096" spans="1:3" s="120" customFormat="1" ht="15" customHeight="1">
      <c r="A1096" s="144" t="s">
        <v>291</v>
      </c>
      <c r="B1096" s="145">
        <v>4</v>
      </c>
      <c r="C1096" s="141"/>
    </row>
    <row r="1097" spans="1:3" s="120" customFormat="1" ht="15" customHeight="1">
      <c r="A1097" s="144" t="s">
        <v>964</v>
      </c>
      <c r="B1097" s="145">
        <v>150</v>
      </c>
      <c r="C1097" s="141"/>
    </row>
    <row r="1098" spans="1:3" s="120" customFormat="1" ht="15" customHeight="1">
      <c r="A1098" s="133" t="s">
        <v>965</v>
      </c>
      <c r="B1098" s="145"/>
      <c r="C1098" s="141"/>
    </row>
    <row r="1099" spans="1:3" s="120" customFormat="1" ht="15" customHeight="1">
      <c r="A1099" s="144" t="s">
        <v>288</v>
      </c>
      <c r="B1099" s="145"/>
      <c r="C1099" s="141"/>
    </row>
    <row r="1100" spans="1:3" s="120" customFormat="1" ht="15" customHeight="1">
      <c r="A1100" s="144" t="s">
        <v>289</v>
      </c>
      <c r="B1100" s="145"/>
      <c r="C1100" s="141"/>
    </row>
    <row r="1101" spans="1:3" s="120" customFormat="1" ht="15" customHeight="1">
      <c r="A1101" s="144" t="s">
        <v>290</v>
      </c>
      <c r="B1101" s="145"/>
      <c r="C1101" s="141"/>
    </row>
    <row r="1102" spans="1:3" s="120" customFormat="1" ht="15" customHeight="1">
      <c r="A1102" s="144" t="s">
        <v>966</v>
      </c>
      <c r="B1102" s="145"/>
      <c r="C1102" s="141"/>
    </row>
    <row r="1103" spans="1:3" s="120" customFormat="1" ht="15" customHeight="1">
      <c r="A1103" s="144" t="s">
        <v>967</v>
      </c>
      <c r="B1103" s="145"/>
      <c r="C1103" s="141"/>
    </row>
    <row r="1104" spans="1:3" s="120" customFormat="1" ht="15" customHeight="1">
      <c r="A1104" s="133" t="s">
        <v>968</v>
      </c>
      <c r="B1104" s="145"/>
      <c r="C1104" s="141"/>
    </row>
    <row r="1105" spans="1:3" s="120" customFormat="1" ht="15" customHeight="1">
      <c r="A1105" s="144" t="s">
        <v>969</v>
      </c>
      <c r="B1105" s="145"/>
      <c r="C1105" s="141"/>
    </row>
    <row r="1106" spans="1:3" s="120" customFormat="1" ht="15" customHeight="1">
      <c r="A1106" s="144" t="s">
        <v>970</v>
      </c>
      <c r="B1106" s="145"/>
      <c r="C1106" s="141"/>
    </row>
    <row r="1107" spans="1:3" s="120" customFormat="1" ht="15" customHeight="1">
      <c r="A1107" s="133" t="s">
        <v>971</v>
      </c>
      <c r="B1107" s="145"/>
      <c r="C1107" s="141"/>
    </row>
    <row r="1108" spans="1:3" s="120" customFormat="1" ht="15" customHeight="1">
      <c r="A1108" s="133" t="s">
        <v>972</v>
      </c>
      <c r="B1108" s="145"/>
      <c r="C1108" s="141"/>
    </row>
    <row r="1109" spans="1:3" s="120" customFormat="1" ht="15" customHeight="1">
      <c r="A1109" s="144" t="s">
        <v>288</v>
      </c>
      <c r="B1109" s="145"/>
      <c r="C1109" s="141"/>
    </row>
    <row r="1110" spans="1:7" s="120" customFormat="1" ht="15" customHeight="1">
      <c r="A1110" s="144" t="s">
        <v>289</v>
      </c>
      <c r="B1110" s="145"/>
      <c r="C1110" s="141"/>
      <c r="E1110" s="121"/>
      <c r="F1110" s="121"/>
      <c r="G1110" s="121"/>
    </row>
    <row r="1111" spans="1:3" s="120" customFormat="1" ht="15" customHeight="1">
      <c r="A1111" s="144" t="s">
        <v>290</v>
      </c>
      <c r="B1111" s="145"/>
      <c r="C1111" s="141"/>
    </row>
    <row r="1112" spans="1:3" s="120" customFormat="1" ht="15" customHeight="1">
      <c r="A1112" s="144" t="s">
        <v>973</v>
      </c>
      <c r="B1112" s="145"/>
      <c r="C1112" s="141"/>
    </row>
    <row r="1113" spans="1:3" s="120" customFormat="1" ht="15" customHeight="1">
      <c r="A1113" s="144" t="s">
        <v>291</v>
      </c>
      <c r="B1113" s="145">
        <v>0</v>
      </c>
      <c r="C1113" s="141"/>
    </row>
    <row r="1114" spans="1:3" s="120" customFormat="1" ht="15" customHeight="1">
      <c r="A1114" s="144" t="s">
        <v>974</v>
      </c>
      <c r="B1114" s="145">
        <v>0</v>
      </c>
      <c r="C1114" s="141"/>
    </row>
    <row r="1115" spans="1:3" s="120" customFormat="1" ht="15" customHeight="1">
      <c r="A1115" s="133" t="s">
        <v>975</v>
      </c>
      <c r="B1115" s="145"/>
      <c r="C1115" s="141"/>
    </row>
    <row r="1116" spans="1:3" s="120" customFormat="1" ht="15" customHeight="1">
      <c r="A1116" s="144" t="s">
        <v>976</v>
      </c>
      <c r="B1116" s="145"/>
      <c r="C1116" s="141"/>
    </row>
    <row r="1117" spans="1:3" s="120" customFormat="1" ht="15" customHeight="1">
      <c r="A1117" s="144" t="s">
        <v>977</v>
      </c>
      <c r="B1117" s="145"/>
      <c r="C1117" s="141"/>
    </row>
    <row r="1118" spans="1:3" s="120" customFormat="1" ht="15" customHeight="1">
      <c r="A1118" s="144" t="s">
        <v>978</v>
      </c>
      <c r="B1118" s="145"/>
      <c r="C1118" s="141"/>
    </row>
    <row r="1119" spans="1:3" s="120" customFormat="1" ht="15" customHeight="1">
      <c r="A1119" s="144" t="s">
        <v>979</v>
      </c>
      <c r="B1119" s="145"/>
      <c r="C1119" s="141"/>
    </row>
    <row r="1120" spans="1:3" s="120" customFormat="1" ht="15" customHeight="1">
      <c r="A1120" s="144" t="s">
        <v>980</v>
      </c>
      <c r="B1120" s="145"/>
      <c r="C1120" s="141"/>
    </row>
    <row r="1121" spans="1:3" s="120" customFormat="1" ht="15" customHeight="1">
      <c r="A1121" s="144" t="s">
        <v>981</v>
      </c>
      <c r="B1121" s="145"/>
      <c r="C1121" s="141"/>
    </row>
    <row r="1122" spans="1:3" s="120" customFormat="1" ht="15" customHeight="1">
      <c r="A1122" s="144" t="s">
        <v>982</v>
      </c>
      <c r="B1122" s="145"/>
      <c r="C1122" s="141"/>
    </row>
    <row r="1123" spans="1:3" s="120" customFormat="1" ht="15" customHeight="1">
      <c r="A1123" s="144" t="s">
        <v>983</v>
      </c>
      <c r="B1123" s="145"/>
      <c r="C1123" s="141"/>
    </row>
    <row r="1124" spans="1:3" s="120" customFormat="1" ht="15" customHeight="1">
      <c r="A1124" s="144" t="s">
        <v>984</v>
      </c>
      <c r="B1124" s="145"/>
      <c r="C1124" s="141"/>
    </row>
    <row r="1125" spans="1:3" s="120" customFormat="1" ht="15" customHeight="1">
      <c r="A1125" s="133" t="s">
        <v>985</v>
      </c>
      <c r="B1125" s="145"/>
      <c r="C1125" s="141"/>
    </row>
    <row r="1126" spans="1:3" s="120" customFormat="1" ht="15" customHeight="1">
      <c r="A1126" s="144" t="s">
        <v>986</v>
      </c>
      <c r="B1126" s="145"/>
      <c r="C1126" s="141"/>
    </row>
    <row r="1127" spans="1:3" s="120" customFormat="1" ht="15" customHeight="1">
      <c r="A1127" s="144" t="s">
        <v>987</v>
      </c>
      <c r="B1127" s="145"/>
      <c r="C1127" s="141"/>
    </row>
    <row r="1128" spans="1:3" s="120" customFormat="1" ht="15" customHeight="1">
      <c r="A1128" s="144" t="s">
        <v>988</v>
      </c>
      <c r="B1128" s="145"/>
      <c r="C1128" s="141"/>
    </row>
    <row r="1129" spans="1:3" s="120" customFormat="1" ht="15" customHeight="1">
      <c r="A1129" s="144" t="s">
        <v>989</v>
      </c>
      <c r="B1129" s="145"/>
      <c r="C1129" s="141"/>
    </row>
    <row r="1130" spans="1:3" s="120" customFormat="1" ht="15" customHeight="1">
      <c r="A1130" s="144" t="s">
        <v>990</v>
      </c>
      <c r="B1130" s="145"/>
      <c r="C1130" s="141"/>
    </row>
    <row r="1131" spans="1:3" s="120" customFormat="1" ht="15" customHeight="1">
      <c r="A1131" s="133" t="s">
        <v>991</v>
      </c>
      <c r="B1131" s="145"/>
      <c r="C1131" s="141"/>
    </row>
    <row r="1132" spans="1:3" s="120" customFormat="1" ht="15" customHeight="1">
      <c r="A1132" s="144" t="s">
        <v>992</v>
      </c>
      <c r="B1132" s="145"/>
      <c r="C1132" s="141"/>
    </row>
    <row r="1133" spans="1:3" s="120" customFormat="1" ht="15" customHeight="1">
      <c r="A1133" s="144" t="s">
        <v>993</v>
      </c>
      <c r="B1133" s="145"/>
      <c r="C1133" s="141"/>
    </row>
    <row r="1134" spans="1:3" s="120" customFormat="1" ht="15" customHeight="1">
      <c r="A1134" s="133" t="s">
        <v>994</v>
      </c>
      <c r="B1134" s="145"/>
      <c r="C1134" s="141"/>
    </row>
    <row r="1135" spans="1:3" s="120" customFormat="1" ht="15" customHeight="1">
      <c r="A1135" s="144" t="s">
        <v>995</v>
      </c>
      <c r="B1135" s="145"/>
      <c r="C1135" s="141"/>
    </row>
    <row r="1136" spans="1:3" s="120" customFormat="1" ht="15" customHeight="1">
      <c r="A1136" s="144" t="s">
        <v>996</v>
      </c>
      <c r="B1136" s="145"/>
      <c r="C1136" s="141"/>
    </row>
    <row r="1137" spans="1:3" s="120" customFormat="1" ht="15" customHeight="1">
      <c r="A1137" s="133" t="s">
        <v>997</v>
      </c>
      <c r="B1137" s="145"/>
      <c r="C1137" s="141"/>
    </row>
    <row r="1138" spans="1:7" s="120" customFormat="1" ht="15" customHeight="1">
      <c r="A1138" s="133" t="s">
        <v>998</v>
      </c>
      <c r="B1138" s="145"/>
      <c r="C1138" s="141"/>
      <c r="E1138" s="121"/>
      <c r="F1138" s="121"/>
      <c r="G1138" s="121"/>
    </row>
    <row r="1139" spans="1:3" s="120" customFormat="1" ht="15" customHeight="1">
      <c r="A1139" s="133" t="s">
        <v>999</v>
      </c>
      <c r="B1139" s="145"/>
      <c r="C1139" s="141"/>
    </row>
    <row r="1140" spans="1:3" s="120" customFormat="1" ht="15" customHeight="1">
      <c r="A1140" s="133" t="s">
        <v>1000</v>
      </c>
      <c r="B1140" s="145"/>
      <c r="C1140" s="141"/>
    </row>
    <row r="1141" spans="1:3" s="120" customFormat="1" ht="15" customHeight="1">
      <c r="A1141" s="133" t="s">
        <v>1001</v>
      </c>
      <c r="B1141" s="145"/>
      <c r="C1141" s="141"/>
    </row>
    <row r="1142" spans="1:3" s="120" customFormat="1" ht="15" customHeight="1">
      <c r="A1142" s="133" t="s">
        <v>1002</v>
      </c>
      <c r="B1142" s="145"/>
      <c r="C1142" s="141"/>
    </row>
    <row r="1143" spans="1:3" s="120" customFormat="1" ht="15" customHeight="1">
      <c r="A1143" s="133" t="s">
        <v>1003</v>
      </c>
      <c r="B1143" s="145"/>
      <c r="C1143" s="141"/>
    </row>
    <row r="1144" spans="1:3" s="120" customFormat="1" ht="15" customHeight="1">
      <c r="A1144" s="133" t="s">
        <v>1004</v>
      </c>
      <c r="B1144" s="145"/>
      <c r="C1144" s="141"/>
    </row>
    <row r="1145" spans="1:3" s="120" customFormat="1" ht="15" customHeight="1">
      <c r="A1145" s="133" t="s">
        <v>1005</v>
      </c>
      <c r="B1145" s="145"/>
      <c r="C1145" s="141"/>
    </row>
    <row r="1146" spans="1:3" s="120" customFormat="1" ht="15" customHeight="1">
      <c r="A1146" s="133" t="s">
        <v>1006</v>
      </c>
      <c r="B1146" s="145"/>
      <c r="C1146" s="141"/>
    </row>
    <row r="1147" spans="1:3" s="120" customFormat="1" ht="15" customHeight="1">
      <c r="A1147" s="133" t="s">
        <v>1007</v>
      </c>
      <c r="B1147" s="146">
        <f>B1148+B1175+B1190</f>
        <v>257.84000000000003</v>
      </c>
      <c r="C1147" s="142"/>
    </row>
    <row r="1148" spans="1:3" s="120" customFormat="1" ht="15" customHeight="1">
      <c r="A1148" s="133" t="s">
        <v>1008</v>
      </c>
      <c r="B1148" s="146">
        <f>SUM(B1149:B1174)</f>
        <v>257.84000000000003</v>
      </c>
      <c r="C1148" s="142"/>
    </row>
    <row r="1149" spans="1:3" s="120" customFormat="1" ht="15" customHeight="1">
      <c r="A1149" s="144" t="s">
        <v>288</v>
      </c>
      <c r="B1149" s="145">
        <v>241.84</v>
      </c>
      <c r="C1149" s="141"/>
    </row>
    <row r="1150" spans="1:3" s="120" customFormat="1" ht="15" customHeight="1">
      <c r="A1150" s="144" t="s">
        <v>289</v>
      </c>
      <c r="B1150" s="145">
        <v>16</v>
      </c>
      <c r="C1150" s="141"/>
    </row>
    <row r="1151" spans="1:3" s="120" customFormat="1" ht="15" customHeight="1">
      <c r="A1151" s="144" t="s">
        <v>290</v>
      </c>
      <c r="B1151" s="145"/>
      <c r="C1151" s="141"/>
    </row>
    <row r="1152" spans="1:3" s="120" customFormat="1" ht="15" customHeight="1">
      <c r="A1152" s="144" t="s">
        <v>1009</v>
      </c>
      <c r="B1152" s="145"/>
      <c r="C1152" s="141"/>
    </row>
    <row r="1153" spans="1:3" s="120" customFormat="1" ht="15" customHeight="1">
      <c r="A1153" s="144" t="s">
        <v>1010</v>
      </c>
      <c r="B1153" s="145"/>
      <c r="C1153" s="141"/>
    </row>
    <row r="1154" spans="1:3" s="120" customFormat="1" ht="15" customHeight="1">
      <c r="A1154" s="144" t="s">
        <v>1011</v>
      </c>
      <c r="B1154" s="145"/>
      <c r="C1154" s="141"/>
    </row>
    <row r="1155" spans="1:3" s="120" customFormat="1" ht="15" customHeight="1">
      <c r="A1155" s="144" t="s">
        <v>1012</v>
      </c>
      <c r="B1155" s="145"/>
      <c r="C1155" s="141"/>
    </row>
    <row r="1156" spans="1:3" s="120" customFormat="1" ht="15" customHeight="1">
      <c r="A1156" s="144" t="s">
        <v>1013</v>
      </c>
      <c r="B1156" s="145"/>
      <c r="C1156" s="141"/>
    </row>
    <row r="1157" spans="1:3" s="120" customFormat="1" ht="15" customHeight="1">
      <c r="A1157" s="144" t="s">
        <v>1014</v>
      </c>
      <c r="B1157" s="145"/>
      <c r="C1157" s="141"/>
    </row>
    <row r="1158" spans="1:3" s="120" customFormat="1" ht="15" customHeight="1">
      <c r="A1158" s="144" t="s">
        <v>1015</v>
      </c>
      <c r="B1158" s="145"/>
      <c r="C1158" s="141"/>
    </row>
    <row r="1159" spans="1:3" s="120" customFormat="1" ht="15" customHeight="1">
      <c r="A1159" s="144" t="s">
        <v>1016</v>
      </c>
      <c r="B1159" s="145"/>
      <c r="C1159" s="141"/>
    </row>
    <row r="1160" spans="1:3" s="120" customFormat="1" ht="15" customHeight="1">
      <c r="A1160" s="144" t="s">
        <v>1017</v>
      </c>
      <c r="B1160" s="145"/>
      <c r="C1160" s="141"/>
    </row>
    <row r="1161" spans="1:3" s="120" customFormat="1" ht="15" customHeight="1">
      <c r="A1161" s="144" t="s">
        <v>1018</v>
      </c>
      <c r="B1161" s="145"/>
      <c r="C1161" s="141"/>
    </row>
    <row r="1162" spans="1:3" s="120" customFormat="1" ht="15" customHeight="1">
      <c r="A1162" s="144" t="s">
        <v>1019</v>
      </c>
      <c r="B1162" s="145"/>
      <c r="C1162" s="141"/>
    </row>
    <row r="1163" spans="1:3" s="120" customFormat="1" ht="15" customHeight="1">
      <c r="A1163" s="144" t="s">
        <v>1020</v>
      </c>
      <c r="B1163" s="145">
        <v>0</v>
      </c>
      <c r="C1163" s="141"/>
    </row>
    <row r="1164" spans="1:3" s="120" customFormat="1" ht="15" customHeight="1">
      <c r="A1164" s="144" t="s">
        <v>1021</v>
      </c>
      <c r="B1164" s="145">
        <v>0</v>
      </c>
      <c r="C1164" s="141"/>
    </row>
    <row r="1165" spans="1:3" s="120" customFormat="1" ht="15" customHeight="1">
      <c r="A1165" s="144" t="s">
        <v>1022</v>
      </c>
      <c r="B1165" s="145">
        <v>0</v>
      </c>
      <c r="C1165" s="141"/>
    </row>
    <row r="1166" spans="1:3" s="120" customFormat="1" ht="15" customHeight="1">
      <c r="A1166" s="144" t="s">
        <v>1023</v>
      </c>
      <c r="B1166" s="145">
        <v>0</v>
      </c>
      <c r="C1166" s="141"/>
    </row>
    <row r="1167" spans="1:3" s="120" customFormat="1" ht="15" customHeight="1">
      <c r="A1167" s="144" t="s">
        <v>1024</v>
      </c>
      <c r="B1167" s="145">
        <v>0</v>
      </c>
      <c r="C1167" s="141"/>
    </row>
    <row r="1168" spans="1:3" s="120" customFormat="1" ht="15" customHeight="1">
      <c r="A1168" s="144" t="s">
        <v>1025</v>
      </c>
      <c r="B1168" s="145">
        <v>0</v>
      </c>
      <c r="C1168" s="141"/>
    </row>
    <row r="1169" spans="1:3" s="120" customFormat="1" ht="15" customHeight="1">
      <c r="A1169" s="144" t="s">
        <v>1026</v>
      </c>
      <c r="B1169" s="145">
        <v>0</v>
      </c>
      <c r="C1169" s="141"/>
    </row>
    <row r="1170" spans="1:3" s="120" customFormat="1" ht="15" customHeight="1">
      <c r="A1170" s="144" t="s">
        <v>1027</v>
      </c>
      <c r="B1170" s="145">
        <v>0</v>
      </c>
      <c r="C1170" s="141"/>
    </row>
    <row r="1171" spans="1:7" s="120" customFormat="1" ht="15" customHeight="1">
      <c r="A1171" s="144" t="s">
        <v>1028</v>
      </c>
      <c r="B1171" s="145">
        <v>0</v>
      </c>
      <c r="C1171" s="141"/>
      <c r="E1171" s="121"/>
      <c r="F1171" s="121"/>
      <c r="G1171" s="121"/>
    </row>
    <row r="1172" spans="1:3" s="120" customFormat="1" ht="15" customHeight="1">
      <c r="A1172" s="144" t="s">
        <v>1029</v>
      </c>
      <c r="B1172" s="145"/>
      <c r="C1172" s="141"/>
    </row>
    <row r="1173" spans="1:3" s="120" customFormat="1" ht="15" customHeight="1">
      <c r="A1173" s="144" t="s">
        <v>291</v>
      </c>
      <c r="B1173" s="145"/>
      <c r="C1173" s="141"/>
    </row>
    <row r="1174" spans="1:3" s="120" customFormat="1" ht="15" customHeight="1">
      <c r="A1174" s="144" t="s">
        <v>1030</v>
      </c>
      <c r="B1174" s="145"/>
      <c r="C1174" s="141"/>
    </row>
    <row r="1175" spans="1:3" s="120" customFormat="1" ht="15" customHeight="1">
      <c r="A1175" s="133" t="s">
        <v>1031</v>
      </c>
      <c r="B1175" s="145"/>
      <c r="C1175" s="141"/>
    </row>
    <row r="1176" spans="1:3" s="120" customFormat="1" ht="15" customHeight="1">
      <c r="A1176" s="144" t="s">
        <v>288</v>
      </c>
      <c r="B1176" s="145"/>
      <c r="C1176" s="141"/>
    </row>
    <row r="1177" spans="1:3" s="120" customFormat="1" ht="15" customHeight="1">
      <c r="A1177" s="144" t="s">
        <v>289</v>
      </c>
      <c r="B1177" s="145"/>
      <c r="C1177" s="141"/>
    </row>
    <row r="1178" spans="1:3" s="120" customFormat="1" ht="15" customHeight="1">
      <c r="A1178" s="144" t="s">
        <v>290</v>
      </c>
      <c r="B1178" s="145">
        <v>0</v>
      </c>
      <c r="C1178" s="141"/>
    </row>
    <row r="1179" spans="1:3" s="120" customFormat="1" ht="15" customHeight="1">
      <c r="A1179" s="144" t="s">
        <v>1032</v>
      </c>
      <c r="B1179" s="145">
        <v>0</v>
      </c>
      <c r="C1179" s="141"/>
    </row>
    <row r="1180" spans="1:3" s="120" customFormat="1" ht="15" customHeight="1">
      <c r="A1180" s="144" t="s">
        <v>1033</v>
      </c>
      <c r="B1180" s="145">
        <v>0</v>
      </c>
      <c r="C1180" s="141"/>
    </row>
    <row r="1181" spans="1:3" s="120" customFormat="1" ht="15" customHeight="1">
      <c r="A1181" s="144" t="s">
        <v>1034</v>
      </c>
      <c r="B1181" s="145">
        <v>0</v>
      </c>
      <c r="C1181" s="141"/>
    </row>
    <row r="1182" spans="1:3" s="120" customFormat="1" ht="15" customHeight="1">
      <c r="A1182" s="144" t="s">
        <v>1035</v>
      </c>
      <c r="B1182" s="145">
        <v>0</v>
      </c>
      <c r="C1182" s="141"/>
    </row>
    <row r="1183" spans="1:3" s="120" customFormat="1" ht="15" customHeight="1">
      <c r="A1183" s="144" t="s">
        <v>1036</v>
      </c>
      <c r="B1183" s="145">
        <v>0</v>
      </c>
      <c r="C1183" s="141"/>
    </row>
    <row r="1184" spans="1:3" s="120" customFormat="1" ht="15" customHeight="1">
      <c r="A1184" s="144" t="s">
        <v>1037</v>
      </c>
      <c r="B1184" s="145">
        <v>0</v>
      </c>
      <c r="C1184" s="141"/>
    </row>
    <row r="1185" spans="1:3" s="120" customFormat="1" ht="15" customHeight="1">
      <c r="A1185" s="144" t="s">
        <v>1038</v>
      </c>
      <c r="B1185" s="145">
        <v>0</v>
      </c>
      <c r="C1185" s="141"/>
    </row>
    <row r="1186" spans="1:3" s="120" customFormat="1" ht="15" customHeight="1">
      <c r="A1186" s="144" t="s">
        <v>1039</v>
      </c>
      <c r="B1186" s="145">
        <v>0</v>
      </c>
      <c r="C1186" s="141"/>
    </row>
    <row r="1187" spans="1:3" s="120" customFormat="1" ht="15" customHeight="1">
      <c r="A1187" s="144" t="s">
        <v>1040</v>
      </c>
      <c r="B1187" s="145">
        <v>0</v>
      </c>
      <c r="C1187" s="141"/>
    </row>
    <row r="1188" spans="1:3" s="120" customFormat="1" ht="15" customHeight="1">
      <c r="A1188" s="144" t="s">
        <v>1041</v>
      </c>
      <c r="B1188" s="145">
        <v>0</v>
      </c>
      <c r="C1188" s="141"/>
    </row>
    <row r="1189" spans="1:3" s="120" customFormat="1" ht="15" customHeight="1">
      <c r="A1189" s="144" t="s">
        <v>1042</v>
      </c>
      <c r="B1189" s="145"/>
      <c r="C1189" s="141"/>
    </row>
    <row r="1190" spans="1:3" s="120" customFormat="1" ht="15" customHeight="1">
      <c r="A1190" s="133" t="s">
        <v>1043</v>
      </c>
      <c r="B1190" s="145"/>
      <c r="C1190" s="141"/>
    </row>
    <row r="1191" spans="1:3" s="120" customFormat="1" ht="15" customHeight="1">
      <c r="A1191" s="144" t="s">
        <v>1044</v>
      </c>
      <c r="B1191" s="145"/>
      <c r="C1191" s="141"/>
    </row>
    <row r="1192" spans="1:3" s="120" customFormat="1" ht="15" customHeight="1">
      <c r="A1192" s="133" t="s">
        <v>1045</v>
      </c>
      <c r="B1192" s="146">
        <f>B1193+B1204+B1208</f>
        <v>10686.15</v>
      </c>
      <c r="C1192" s="142"/>
    </row>
    <row r="1193" spans="1:3" s="120" customFormat="1" ht="15" customHeight="1">
      <c r="A1193" s="133" t="s">
        <v>1046</v>
      </c>
      <c r="B1193" s="146">
        <f>SUM(B1195:B1203)</f>
        <v>9139</v>
      </c>
      <c r="C1193" s="142"/>
    </row>
    <row r="1194" spans="1:3" s="120" customFormat="1" ht="15" customHeight="1">
      <c r="A1194" s="144" t="s">
        <v>1047</v>
      </c>
      <c r="B1194" s="145"/>
      <c r="C1194" s="141"/>
    </row>
    <row r="1195" spans="1:3" s="120" customFormat="1" ht="15" customHeight="1">
      <c r="A1195" s="144" t="s">
        <v>1048</v>
      </c>
      <c r="B1195" s="145"/>
      <c r="C1195" s="141"/>
    </row>
    <row r="1196" spans="1:3" s="120" customFormat="1" ht="15" customHeight="1">
      <c r="A1196" s="144" t="s">
        <v>1049</v>
      </c>
      <c r="B1196" s="145"/>
      <c r="C1196" s="141"/>
    </row>
    <row r="1197" spans="1:3" s="120" customFormat="1" ht="15" customHeight="1">
      <c r="A1197" s="144" t="s">
        <v>1050</v>
      </c>
      <c r="B1197" s="145"/>
      <c r="C1197" s="141"/>
    </row>
    <row r="1198" spans="1:3" s="120" customFormat="1" ht="15" customHeight="1">
      <c r="A1198" s="144" t="s">
        <v>1051</v>
      </c>
      <c r="B1198" s="145">
        <v>358</v>
      </c>
      <c r="C1198" s="141"/>
    </row>
    <row r="1199" spans="1:3" s="120" customFormat="1" ht="15" customHeight="1">
      <c r="A1199" s="144" t="s">
        <v>1052</v>
      </c>
      <c r="B1199" s="145"/>
      <c r="C1199" s="141"/>
    </row>
    <row r="1200" spans="1:3" s="120" customFormat="1" ht="15" customHeight="1">
      <c r="A1200" s="144" t="s">
        <v>1053</v>
      </c>
      <c r="B1200" s="145"/>
      <c r="C1200" s="141"/>
    </row>
    <row r="1201" spans="1:8" s="120" customFormat="1" ht="15" customHeight="1">
      <c r="A1201" s="144" t="s">
        <v>1054</v>
      </c>
      <c r="B1201" s="145">
        <f>8941-160</f>
        <v>8781</v>
      </c>
      <c r="C1201" s="141"/>
      <c r="D1201" s="143"/>
      <c r="E1201" s="143"/>
      <c r="F1201" s="143"/>
      <c r="G1201" s="143"/>
      <c r="H1201" s="143"/>
    </row>
    <row r="1202" spans="1:3" s="120" customFormat="1" ht="15" customHeight="1">
      <c r="A1202" s="144" t="s">
        <v>1055</v>
      </c>
      <c r="B1202" s="145"/>
      <c r="C1202" s="141"/>
    </row>
    <row r="1203" spans="1:3" s="120" customFormat="1" ht="15" customHeight="1">
      <c r="A1203" s="144" t="s">
        <v>1056</v>
      </c>
      <c r="B1203" s="145"/>
      <c r="C1203" s="141"/>
    </row>
    <row r="1204" spans="1:3" s="120" customFormat="1" ht="15" customHeight="1">
      <c r="A1204" s="133" t="s">
        <v>1057</v>
      </c>
      <c r="B1204" s="146">
        <f>B1205</f>
        <v>1547.15</v>
      </c>
      <c r="C1204" s="142"/>
    </row>
    <row r="1205" spans="1:3" s="120" customFormat="1" ht="15" customHeight="1">
      <c r="A1205" s="144" t="s">
        <v>1058</v>
      </c>
      <c r="B1205" s="145">
        <v>1547.15</v>
      </c>
      <c r="C1205" s="141"/>
    </row>
    <row r="1206" spans="1:3" s="120" customFormat="1" ht="15" customHeight="1">
      <c r="A1206" s="144" t="s">
        <v>1059</v>
      </c>
      <c r="B1206" s="145"/>
      <c r="C1206" s="141"/>
    </row>
    <row r="1207" spans="1:3" s="120" customFormat="1" ht="15" customHeight="1">
      <c r="A1207" s="144" t="s">
        <v>1060</v>
      </c>
      <c r="B1207" s="145"/>
      <c r="C1207" s="141"/>
    </row>
    <row r="1208" spans="1:3" s="120" customFormat="1" ht="15" customHeight="1">
      <c r="A1208" s="133" t="s">
        <v>1061</v>
      </c>
      <c r="B1208" s="145"/>
      <c r="C1208" s="141"/>
    </row>
    <row r="1209" spans="1:3" s="120" customFormat="1" ht="15" customHeight="1">
      <c r="A1209" s="144" t="s">
        <v>1062</v>
      </c>
      <c r="B1209" s="145"/>
      <c r="C1209" s="141"/>
    </row>
    <row r="1210" spans="1:3" s="120" customFormat="1" ht="15" customHeight="1">
      <c r="A1210" s="144" t="s">
        <v>1063</v>
      </c>
      <c r="B1210" s="145"/>
      <c r="C1210" s="141"/>
    </row>
    <row r="1211" spans="1:3" s="120" customFormat="1" ht="15" customHeight="1">
      <c r="A1211" s="144" t="s">
        <v>1064</v>
      </c>
      <c r="B1211" s="145"/>
      <c r="C1211" s="141"/>
    </row>
    <row r="1212" spans="1:3" s="120" customFormat="1" ht="15" customHeight="1">
      <c r="A1212" s="133" t="s">
        <v>1065</v>
      </c>
      <c r="B1212" s="146" t="e">
        <f>B1213+B1231+B1237+#REF!</f>
        <v>#REF!</v>
      </c>
      <c r="C1212" s="142"/>
    </row>
    <row r="1213" spans="1:3" s="120" customFormat="1" ht="15" customHeight="1">
      <c r="A1213" s="133" t="s">
        <v>1066</v>
      </c>
      <c r="B1213" s="145"/>
      <c r="C1213" s="141"/>
    </row>
    <row r="1214" spans="1:3" s="120" customFormat="1" ht="15" customHeight="1">
      <c r="A1214" s="144" t="s">
        <v>288</v>
      </c>
      <c r="B1214" s="145"/>
      <c r="C1214" s="141"/>
    </row>
    <row r="1215" spans="1:3" s="120" customFormat="1" ht="15" customHeight="1">
      <c r="A1215" s="144" t="s">
        <v>289</v>
      </c>
      <c r="B1215" s="145"/>
      <c r="C1215" s="141"/>
    </row>
    <row r="1216" spans="1:3" s="120" customFormat="1" ht="15" customHeight="1">
      <c r="A1216" s="144" t="s">
        <v>290</v>
      </c>
      <c r="B1216" s="145">
        <v>0</v>
      </c>
      <c r="C1216" s="141"/>
    </row>
    <row r="1217" spans="1:3" s="120" customFormat="1" ht="15" customHeight="1">
      <c r="A1217" s="144" t="s">
        <v>1067</v>
      </c>
      <c r="B1217" s="145">
        <v>0</v>
      </c>
      <c r="C1217" s="141"/>
    </row>
    <row r="1218" spans="1:3" s="120" customFormat="1" ht="15" customHeight="1">
      <c r="A1218" s="144" t="s">
        <v>1068</v>
      </c>
      <c r="B1218" s="145">
        <v>0</v>
      </c>
      <c r="C1218" s="141"/>
    </row>
    <row r="1219" spans="1:3" s="120" customFormat="1" ht="15" customHeight="1">
      <c r="A1219" s="144" t="s">
        <v>1069</v>
      </c>
      <c r="B1219" s="145">
        <v>0</v>
      </c>
      <c r="C1219" s="141"/>
    </row>
    <row r="1220" spans="1:3" s="120" customFormat="1" ht="15" customHeight="1">
      <c r="A1220" s="144" t="s">
        <v>1070</v>
      </c>
      <c r="B1220" s="145">
        <v>0</v>
      </c>
      <c r="C1220" s="141"/>
    </row>
    <row r="1221" spans="1:3" s="120" customFormat="1" ht="15" customHeight="1">
      <c r="A1221" s="144" t="s">
        <v>1071</v>
      </c>
      <c r="B1221" s="145">
        <v>0</v>
      </c>
      <c r="C1221" s="141"/>
    </row>
    <row r="1222" spans="1:3" s="120" customFormat="1" ht="15" customHeight="1">
      <c r="A1222" s="144" t="s">
        <v>1072</v>
      </c>
      <c r="B1222" s="145">
        <v>0</v>
      </c>
      <c r="C1222" s="141"/>
    </row>
    <row r="1223" spans="1:3" s="120" customFormat="1" ht="15" customHeight="1">
      <c r="A1223" s="144" t="s">
        <v>1073</v>
      </c>
      <c r="B1223" s="145">
        <v>0</v>
      </c>
      <c r="C1223" s="141"/>
    </row>
    <row r="1224" spans="1:3" s="120" customFormat="1" ht="15" customHeight="1">
      <c r="A1224" s="144" t="s">
        <v>1074</v>
      </c>
      <c r="B1224" s="145">
        <v>0</v>
      </c>
      <c r="C1224" s="141"/>
    </row>
    <row r="1225" spans="1:3" s="120" customFormat="1" ht="15" customHeight="1">
      <c r="A1225" s="144" t="s">
        <v>1075</v>
      </c>
      <c r="B1225" s="145">
        <v>0</v>
      </c>
      <c r="C1225" s="141"/>
    </row>
    <row r="1226" spans="1:3" s="120" customFormat="1" ht="15" customHeight="1">
      <c r="A1226" s="144" t="s">
        <v>1076</v>
      </c>
      <c r="B1226" s="145">
        <v>0</v>
      </c>
      <c r="C1226" s="141"/>
    </row>
    <row r="1227" spans="1:3" s="120" customFormat="1" ht="15" customHeight="1">
      <c r="A1227" s="144" t="s">
        <v>1077</v>
      </c>
      <c r="B1227" s="145">
        <v>0</v>
      </c>
      <c r="C1227" s="141"/>
    </row>
    <row r="1228" spans="1:3" s="120" customFormat="1" ht="15" customHeight="1">
      <c r="A1228" s="144" t="s">
        <v>1078</v>
      </c>
      <c r="B1228" s="145">
        <v>0</v>
      </c>
      <c r="C1228" s="141"/>
    </row>
    <row r="1229" spans="1:3" s="120" customFormat="1" ht="15" customHeight="1">
      <c r="A1229" s="144" t="s">
        <v>291</v>
      </c>
      <c r="B1229" s="145"/>
      <c r="C1229" s="141"/>
    </row>
    <row r="1230" spans="1:3" s="120" customFormat="1" ht="15" customHeight="1">
      <c r="A1230" s="144" t="s">
        <v>1079</v>
      </c>
      <c r="B1230" s="145"/>
      <c r="C1230" s="141"/>
    </row>
    <row r="1231" spans="1:3" s="120" customFormat="1" ht="15" customHeight="1">
      <c r="A1231" s="133" t="s">
        <v>1080</v>
      </c>
      <c r="B1231" s="145"/>
      <c r="C1231" s="141"/>
    </row>
    <row r="1232" spans="1:3" s="120" customFormat="1" ht="15" customHeight="1">
      <c r="A1232" s="144" t="s">
        <v>1081</v>
      </c>
      <c r="B1232" s="145">
        <v>0</v>
      </c>
      <c r="C1232" s="141"/>
    </row>
    <row r="1233" spans="1:3" s="120" customFormat="1" ht="15" customHeight="1">
      <c r="A1233" s="144" t="s">
        <v>1082</v>
      </c>
      <c r="B1233" s="145">
        <v>0</v>
      </c>
      <c r="C1233" s="141"/>
    </row>
    <row r="1234" spans="1:3" s="120" customFormat="1" ht="15" customHeight="1">
      <c r="A1234" s="144" t="s">
        <v>1083</v>
      </c>
      <c r="B1234" s="145">
        <v>0</v>
      </c>
      <c r="C1234" s="141"/>
    </row>
    <row r="1235" spans="1:3" s="120" customFormat="1" ht="15" customHeight="1">
      <c r="A1235" s="144" t="s">
        <v>1084</v>
      </c>
      <c r="B1235" s="145">
        <v>0</v>
      </c>
      <c r="C1235" s="141"/>
    </row>
    <row r="1236" spans="1:7" s="120" customFormat="1" ht="15" customHeight="1">
      <c r="A1236" s="144" t="s">
        <v>1085</v>
      </c>
      <c r="B1236" s="145">
        <v>0</v>
      </c>
      <c r="C1236" s="141"/>
      <c r="E1236" s="121"/>
      <c r="F1236" s="121"/>
      <c r="G1236" s="121"/>
    </row>
    <row r="1237" spans="1:3" s="120" customFormat="1" ht="15" customHeight="1">
      <c r="A1237" s="133" t="s">
        <v>1086</v>
      </c>
      <c r="B1237" s="146">
        <f>SUM(B1238:B1242)</f>
        <v>50.9</v>
      </c>
      <c r="C1237" s="142"/>
    </row>
    <row r="1238" spans="1:3" s="120" customFormat="1" ht="15" customHeight="1">
      <c r="A1238" s="144" t="s">
        <v>1087</v>
      </c>
      <c r="B1238" s="145">
        <v>0</v>
      </c>
      <c r="C1238" s="141"/>
    </row>
    <row r="1239" spans="1:3" s="120" customFormat="1" ht="15" customHeight="1">
      <c r="A1239" s="144" t="s">
        <v>1088</v>
      </c>
      <c r="B1239" s="145">
        <v>0</v>
      </c>
      <c r="C1239" s="141"/>
    </row>
    <row r="1240" spans="1:3" s="120" customFormat="1" ht="15" customHeight="1">
      <c r="A1240" s="144" t="s">
        <v>1089</v>
      </c>
      <c r="B1240" s="145">
        <v>0</v>
      </c>
      <c r="C1240" s="141"/>
    </row>
    <row r="1241" spans="1:3" s="120" customFormat="1" ht="15" customHeight="1">
      <c r="A1241" s="144" t="s">
        <v>1090</v>
      </c>
      <c r="B1241" s="145">
        <v>0</v>
      </c>
      <c r="C1241" s="141"/>
    </row>
    <row r="1242" spans="1:3" s="120" customFormat="1" ht="15" customHeight="1">
      <c r="A1242" s="144" t="s">
        <v>1091</v>
      </c>
      <c r="B1242" s="145">
        <f>9.4+15+26.5</f>
        <v>50.9</v>
      </c>
      <c r="C1242" s="141"/>
    </row>
    <row r="1243" spans="1:3" s="120" customFormat="1" ht="15" customHeight="1">
      <c r="A1243" s="133" t="s">
        <v>1092</v>
      </c>
      <c r="B1243" s="146">
        <f>B1244+B1256</f>
        <v>853</v>
      </c>
      <c r="C1243" s="142"/>
    </row>
    <row r="1244" spans="1:3" s="120" customFormat="1" ht="15" customHeight="1">
      <c r="A1244" s="133" t="s">
        <v>1093</v>
      </c>
      <c r="B1244" s="146">
        <f>SUM(B1245:B1255)</f>
        <v>176.9</v>
      </c>
      <c r="C1244" s="142"/>
    </row>
    <row r="1245" spans="1:3" s="120" customFormat="1" ht="15" customHeight="1">
      <c r="A1245" s="144" t="s">
        <v>288</v>
      </c>
      <c r="B1245" s="145">
        <v>128.1</v>
      </c>
      <c r="C1245" s="141"/>
    </row>
    <row r="1246" spans="1:3" s="120" customFormat="1" ht="15" customHeight="1">
      <c r="A1246" s="144" t="s">
        <v>289</v>
      </c>
      <c r="B1246" s="145">
        <v>2.3</v>
      </c>
      <c r="C1246" s="141"/>
    </row>
    <row r="1247" spans="1:3" s="120" customFormat="1" ht="15" customHeight="1">
      <c r="A1247" s="144" t="s">
        <v>290</v>
      </c>
      <c r="B1247" s="145"/>
      <c r="C1247" s="141"/>
    </row>
    <row r="1248" spans="1:3" s="120" customFormat="1" ht="15" customHeight="1">
      <c r="A1248" s="144" t="s">
        <v>1094</v>
      </c>
      <c r="B1248" s="145">
        <v>14.4</v>
      </c>
      <c r="C1248" s="141"/>
    </row>
    <row r="1249" spans="1:3" s="120" customFormat="1" ht="15" customHeight="1">
      <c r="A1249" s="144" t="s">
        <v>1095</v>
      </c>
      <c r="B1249" s="145"/>
      <c r="C1249" s="141"/>
    </row>
    <row r="1250" spans="1:3" s="120" customFormat="1" ht="15" customHeight="1">
      <c r="A1250" s="144" t="s">
        <v>1096</v>
      </c>
      <c r="B1250" s="145">
        <v>32.1</v>
      </c>
      <c r="C1250" s="141"/>
    </row>
    <row r="1251" spans="1:3" s="120" customFormat="1" ht="15" customHeight="1">
      <c r="A1251" s="144" t="s">
        <v>1097</v>
      </c>
      <c r="B1251" s="145"/>
      <c r="C1251" s="141"/>
    </row>
    <row r="1252" spans="1:3" s="120" customFormat="1" ht="15" customHeight="1">
      <c r="A1252" s="144" t="s">
        <v>1098</v>
      </c>
      <c r="B1252" s="145"/>
      <c r="C1252" s="141"/>
    </row>
    <row r="1253" spans="1:3" s="120" customFormat="1" ht="15" customHeight="1">
      <c r="A1253" s="144" t="s">
        <v>1099</v>
      </c>
      <c r="B1253" s="145"/>
      <c r="C1253" s="141"/>
    </row>
    <row r="1254" spans="1:3" s="120" customFormat="1" ht="15" customHeight="1">
      <c r="A1254" s="144" t="s">
        <v>291</v>
      </c>
      <c r="B1254" s="145"/>
      <c r="C1254" s="141"/>
    </row>
    <row r="1255" spans="1:3" s="120" customFormat="1" ht="15" customHeight="1">
      <c r="A1255" s="144" t="s">
        <v>1100</v>
      </c>
      <c r="B1255" s="145"/>
      <c r="C1255" s="141"/>
    </row>
    <row r="1256" spans="1:3" s="120" customFormat="1" ht="15" customHeight="1">
      <c r="A1256" s="133" t="s">
        <v>1101</v>
      </c>
      <c r="B1256" s="146">
        <f>SUM(B1257:B1261)</f>
        <v>676.1</v>
      </c>
      <c r="C1256" s="142"/>
    </row>
    <row r="1257" spans="1:3" s="120" customFormat="1" ht="15" customHeight="1">
      <c r="A1257" s="144" t="s">
        <v>288</v>
      </c>
      <c r="B1257" s="145"/>
      <c r="C1257" s="141"/>
    </row>
    <row r="1258" spans="1:3" s="120" customFormat="1" ht="15" customHeight="1">
      <c r="A1258" s="144" t="s">
        <v>289</v>
      </c>
      <c r="B1258" s="145"/>
      <c r="C1258" s="141"/>
    </row>
    <row r="1259" spans="1:3" s="120" customFormat="1" ht="15" customHeight="1">
      <c r="A1259" s="144" t="s">
        <v>290</v>
      </c>
      <c r="B1259" s="145"/>
      <c r="C1259" s="141"/>
    </row>
    <row r="1260" spans="1:3" s="120" customFormat="1" ht="15" customHeight="1">
      <c r="A1260" s="144" t="s">
        <v>1102</v>
      </c>
      <c r="B1260" s="145"/>
      <c r="C1260" s="141"/>
    </row>
    <row r="1261" spans="1:3" s="120" customFormat="1" ht="15" customHeight="1">
      <c r="A1261" s="144" t="s">
        <v>1103</v>
      </c>
      <c r="B1261" s="145">
        <v>676.1</v>
      </c>
      <c r="C1261" s="141"/>
    </row>
    <row r="1262" spans="1:3" s="120" customFormat="1" ht="15" customHeight="1">
      <c r="A1262" s="133" t="s">
        <v>1104</v>
      </c>
      <c r="B1262" s="145">
        <v>0</v>
      </c>
      <c r="C1262" s="141"/>
    </row>
    <row r="1263" spans="1:3" s="120" customFormat="1" ht="15" customHeight="1">
      <c r="A1263" s="144" t="s">
        <v>288</v>
      </c>
      <c r="B1263" s="145">
        <v>0</v>
      </c>
      <c r="C1263" s="141"/>
    </row>
    <row r="1264" spans="1:3" s="120" customFormat="1" ht="15" customHeight="1">
      <c r="A1264" s="144" t="s">
        <v>289</v>
      </c>
      <c r="B1264" s="145">
        <v>0</v>
      </c>
      <c r="C1264" s="141"/>
    </row>
    <row r="1265" spans="1:3" s="120" customFormat="1" ht="15" customHeight="1">
      <c r="A1265" s="144" t="s">
        <v>290</v>
      </c>
      <c r="B1265" s="145">
        <v>0</v>
      </c>
      <c r="C1265" s="141"/>
    </row>
    <row r="1266" spans="1:3" s="120" customFormat="1" ht="15" customHeight="1">
      <c r="A1266" s="144" t="s">
        <v>1105</v>
      </c>
      <c r="B1266" s="145">
        <v>0</v>
      </c>
      <c r="C1266" s="141"/>
    </row>
    <row r="1267" spans="1:3" s="120" customFormat="1" ht="15" customHeight="1">
      <c r="A1267" s="144" t="s">
        <v>1106</v>
      </c>
      <c r="B1267" s="145"/>
      <c r="C1267" s="141"/>
    </row>
    <row r="1268" spans="1:3" s="120" customFormat="1" ht="15" customHeight="1">
      <c r="A1268" s="133" t="s">
        <v>1107</v>
      </c>
      <c r="B1268" s="145"/>
      <c r="C1268" s="141"/>
    </row>
    <row r="1269" spans="1:3" s="120" customFormat="1" ht="15" customHeight="1">
      <c r="A1269" s="144" t="s">
        <v>288</v>
      </c>
      <c r="B1269" s="145"/>
      <c r="C1269" s="141"/>
    </row>
    <row r="1270" spans="1:3" s="120" customFormat="1" ht="15" customHeight="1">
      <c r="A1270" s="144" t="s">
        <v>289</v>
      </c>
      <c r="B1270" s="145"/>
      <c r="C1270" s="141"/>
    </row>
    <row r="1271" spans="1:3" s="120" customFormat="1" ht="15" customHeight="1">
      <c r="A1271" s="144" t="s">
        <v>290</v>
      </c>
      <c r="B1271" s="145"/>
      <c r="C1271" s="141"/>
    </row>
    <row r="1272" spans="1:3" s="120" customFormat="1" ht="15" customHeight="1">
      <c r="A1272" s="144" t="s">
        <v>1108</v>
      </c>
      <c r="B1272" s="145"/>
      <c r="C1272" s="141"/>
    </row>
    <row r="1273" spans="1:3" s="120" customFormat="1" ht="15" customHeight="1">
      <c r="A1273" s="144" t="s">
        <v>1109</v>
      </c>
      <c r="B1273" s="145"/>
      <c r="C1273" s="141"/>
    </row>
    <row r="1274" spans="1:3" s="120" customFormat="1" ht="15" customHeight="1">
      <c r="A1274" s="144" t="s">
        <v>291</v>
      </c>
      <c r="B1274" s="145"/>
      <c r="C1274" s="141"/>
    </row>
    <row r="1275" spans="1:3" s="120" customFormat="1" ht="15" customHeight="1">
      <c r="A1275" s="144" t="s">
        <v>1110</v>
      </c>
      <c r="B1275" s="145"/>
      <c r="C1275" s="141"/>
    </row>
    <row r="1276" spans="1:3" s="120" customFormat="1" ht="15" customHeight="1">
      <c r="A1276" s="133" t="s">
        <v>1111</v>
      </c>
      <c r="B1276" s="145"/>
      <c r="C1276" s="141"/>
    </row>
    <row r="1277" spans="1:3" s="120" customFormat="1" ht="15" customHeight="1">
      <c r="A1277" s="144" t="s">
        <v>288</v>
      </c>
      <c r="B1277" s="145"/>
      <c r="C1277" s="141"/>
    </row>
    <row r="1278" spans="1:3" s="120" customFormat="1" ht="15" customHeight="1">
      <c r="A1278" s="144" t="s">
        <v>289</v>
      </c>
      <c r="B1278" s="145"/>
      <c r="C1278" s="141"/>
    </row>
    <row r="1279" spans="1:3" s="120" customFormat="1" ht="15" customHeight="1">
      <c r="A1279" s="144" t="s">
        <v>290</v>
      </c>
      <c r="B1279" s="145"/>
      <c r="C1279" s="141"/>
    </row>
    <row r="1280" spans="1:3" s="120" customFormat="1" ht="15" customHeight="1">
      <c r="A1280" s="144" t="s">
        <v>1112</v>
      </c>
      <c r="B1280" s="145">
        <v>0</v>
      </c>
      <c r="C1280" s="141"/>
    </row>
    <row r="1281" spans="1:3" s="120" customFormat="1" ht="15" customHeight="1">
      <c r="A1281" s="144" t="s">
        <v>1113</v>
      </c>
      <c r="B1281" s="145">
        <v>0</v>
      </c>
      <c r="C1281" s="141"/>
    </row>
    <row r="1282" spans="1:3" s="120" customFormat="1" ht="15" customHeight="1">
      <c r="A1282" s="144" t="s">
        <v>1114</v>
      </c>
      <c r="B1282" s="145">
        <v>0</v>
      </c>
      <c r="C1282" s="141"/>
    </row>
    <row r="1283" spans="1:3" s="120" customFormat="1" ht="15" customHeight="1">
      <c r="A1283" s="144" t="s">
        <v>1115</v>
      </c>
      <c r="B1283" s="145">
        <v>0</v>
      </c>
      <c r="C1283" s="141"/>
    </row>
    <row r="1284" spans="1:3" s="120" customFormat="1" ht="15" customHeight="1">
      <c r="A1284" s="144" t="s">
        <v>1116</v>
      </c>
      <c r="B1284" s="145">
        <v>0</v>
      </c>
      <c r="C1284" s="141"/>
    </row>
    <row r="1285" spans="1:3" s="120" customFormat="1" ht="15" customHeight="1">
      <c r="A1285" s="144" t="s">
        <v>1117</v>
      </c>
      <c r="B1285" s="145">
        <v>0</v>
      </c>
      <c r="C1285" s="141"/>
    </row>
    <row r="1286" spans="1:3" s="120" customFormat="1" ht="15" customHeight="1">
      <c r="A1286" s="144" t="s">
        <v>1118</v>
      </c>
      <c r="B1286" s="145">
        <v>0</v>
      </c>
      <c r="C1286" s="141"/>
    </row>
    <row r="1287" spans="1:3" s="120" customFormat="1" ht="15" customHeight="1">
      <c r="A1287" s="144" t="s">
        <v>1119</v>
      </c>
      <c r="B1287" s="145">
        <v>0</v>
      </c>
      <c r="C1287" s="141"/>
    </row>
    <row r="1288" spans="1:3" s="120" customFormat="1" ht="15" customHeight="1">
      <c r="A1288" s="144" t="s">
        <v>1120</v>
      </c>
      <c r="B1288" s="145">
        <v>0</v>
      </c>
      <c r="C1288" s="141"/>
    </row>
    <row r="1289" spans="1:3" s="120" customFormat="1" ht="15" customHeight="1">
      <c r="A1289" s="133" t="s">
        <v>1121</v>
      </c>
      <c r="B1289" s="145"/>
      <c r="C1289" s="141"/>
    </row>
    <row r="1290" spans="1:3" s="120" customFormat="1" ht="15" customHeight="1">
      <c r="A1290" s="144" t="s">
        <v>1122</v>
      </c>
      <c r="B1290" s="145"/>
      <c r="C1290" s="141"/>
    </row>
    <row r="1291" spans="1:3" s="120" customFormat="1" ht="15" customHeight="1">
      <c r="A1291" s="144" t="s">
        <v>1123</v>
      </c>
      <c r="B1291" s="145"/>
      <c r="C1291" s="141"/>
    </row>
    <row r="1292" spans="1:3" s="120" customFormat="1" ht="15" customHeight="1">
      <c r="A1292" s="144" t="s">
        <v>1124</v>
      </c>
      <c r="B1292" s="145">
        <v>0</v>
      </c>
      <c r="C1292" s="141"/>
    </row>
    <row r="1293" spans="1:7" s="120" customFormat="1" ht="15" customHeight="1">
      <c r="A1293" s="133" t="s">
        <v>1125</v>
      </c>
      <c r="B1293" s="145">
        <v>0</v>
      </c>
      <c r="C1293" s="141"/>
      <c r="E1293" s="121"/>
      <c r="F1293" s="121"/>
      <c r="G1293" s="121"/>
    </row>
    <row r="1294" spans="1:3" s="120" customFormat="1" ht="15" customHeight="1">
      <c r="A1294" s="144" t="s">
        <v>1126</v>
      </c>
      <c r="B1294" s="145">
        <v>0</v>
      </c>
      <c r="C1294" s="141"/>
    </row>
    <row r="1295" spans="1:3" s="120" customFormat="1" ht="15" customHeight="1">
      <c r="A1295" s="144" t="s">
        <v>1127</v>
      </c>
      <c r="B1295" s="145">
        <v>0</v>
      </c>
      <c r="C1295" s="141"/>
    </row>
    <row r="1296" spans="1:3" s="120" customFormat="1" ht="15" customHeight="1">
      <c r="A1296" s="144" t="s">
        <v>1128</v>
      </c>
      <c r="B1296" s="145">
        <v>0</v>
      </c>
      <c r="C1296" s="141"/>
    </row>
    <row r="1297" spans="1:3" s="120" customFormat="1" ht="15" customHeight="1">
      <c r="A1297" s="133" t="s">
        <v>1129</v>
      </c>
      <c r="B1297" s="145">
        <v>0</v>
      </c>
      <c r="C1297" s="141"/>
    </row>
    <row r="1298" spans="1:3" s="120" customFormat="1" ht="15" customHeight="1">
      <c r="A1298" s="144" t="s">
        <v>1130</v>
      </c>
      <c r="B1298" s="145">
        <v>0</v>
      </c>
      <c r="C1298" s="141"/>
    </row>
    <row r="1299" spans="1:3" s="120" customFormat="1" ht="15" customHeight="1">
      <c r="A1299" s="133" t="s">
        <v>280</v>
      </c>
      <c r="B1299" s="146">
        <v>2400</v>
      </c>
      <c r="C1299" s="142"/>
    </row>
    <row r="1300" spans="1:3" s="120" customFormat="1" ht="15" customHeight="1">
      <c r="A1300" s="133" t="s">
        <v>1131</v>
      </c>
      <c r="B1300" s="145"/>
      <c r="C1300" s="141"/>
    </row>
    <row r="1301" spans="1:3" s="120" customFormat="1" ht="15" customHeight="1">
      <c r="A1301" s="144" t="s">
        <v>1006</v>
      </c>
      <c r="B1301" s="145"/>
      <c r="C1301" s="141"/>
    </row>
    <row r="1302" spans="1:3" s="120" customFormat="1" ht="15" customHeight="1">
      <c r="A1302" s="144" t="s">
        <v>286</v>
      </c>
      <c r="B1302" s="145"/>
      <c r="C1302" s="141"/>
    </row>
    <row r="1303" spans="1:3" s="120" customFormat="1" ht="15" customHeight="1">
      <c r="A1303" s="133" t="s">
        <v>1132</v>
      </c>
      <c r="B1303" s="146">
        <f>B1304+B1305+B1306+B1311</f>
        <v>3610</v>
      </c>
      <c r="C1303" s="142"/>
    </row>
    <row r="1304" spans="1:3" s="120" customFormat="1" ht="15" customHeight="1">
      <c r="A1304" s="133" t="s">
        <v>1133</v>
      </c>
      <c r="B1304" s="145"/>
      <c r="C1304" s="141"/>
    </row>
    <row r="1305" spans="1:3" s="120" customFormat="1" ht="15" customHeight="1">
      <c r="A1305" s="133" t="s">
        <v>1134</v>
      </c>
      <c r="B1305" s="145"/>
      <c r="C1305" s="141"/>
    </row>
    <row r="1306" spans="1:3" s="120" customFormat="1" ht="15" customHeight="1">
      <c r="A1306" s="133" t="s">
        <v>1135</v>
      </c>
      <c r="B1306" s="146">
        <v>3610</v>
      </c>
      <c r="C1306" s="142"/>
    </row>
    <row r="1307" spans="1:3" s="120" customFormat="1" ht="15" customHeight="1">
      <c r="A1307" s="144" t="s">
        <v>1136</v>
      </c>
      <c r="B1307" s="145">
        <v>3610</v>
      </c>
      <c r="C1307" s="141"/>
    </row>
    <row r="1308" spans="1:3" s="120" customFormat="1" ht="15" customHeight="1">
      <c r="A1308" s="144" t="s">
        <v>1137</v>
      </c>
      <c r="B1308" s="145"/>
      <c r="C1308" s="141"/>
    </row>
    <row r="1309" spans="1:3" s="120" customFormat="1" ht="15" customHeight="1">
      <c r="A1309" s="144" t="s">
        <v>1138</v>
      </c>
      <c r="B1309" s="145"/>
      <c r="C1309" s="141"/>
    </row>
    <row r="1310" spans="1:3" s="120" customFormat="1" ht="15" customHeight="1">
      <c r="A1310" s="144" t="s">
        <v>1139</v>
      </c>
      <c r="B1310" s="145"/>
      <c r="C1310" s="141"/>
    </row>
    <row r="1311" spans="1:3" s="120" customFormat="1" ht="15" customHeight="1">
      <c r="A1311" s="133" t="s">
        <v>1140</v>
      </c>
      <c r="B1311" s="145"/>
      <c r="C1311" s="141"/>
    </row>
    <row r="1312" spans="1:3" s="120" customFormat="1" ht="15" customHeight="1">
      <c r="A1312" s="144" t="s">
        <v>1141</v>
      </c>
      <c r="B1312" s="145"/>
      <c r="C1312" s="141"/>
    </row>
    <row r="1313" spans="1:3" s="120" customFormat="1" ht="15" customHeight="1">
      <c r="A1313" s="144" t="s">
        <v>1142</v>
      </c>
      <c r="B1313" s="145"/>
      <c r="C1313" s="141"/>
    </row>
    <row r="1314" spans="1:3" s="120" customFormat="1" ht="15" customHeight="1">
      <c r="A1314" s="144" t="s">
        <v>1143</v>
      </c>
      <c r="B1314" s="145"/>
      <c r="C1314" s="141"/>
    </row>
    <row r="1315" spans="2:3" s="120" customFormat="1" ht="15" customHeight="1">
      <c r="B1315" s="123"/>
      <c r="C1315" s="123"/>
    </row>
    <row r="1316" spans="2:3" s="120" customFormat="1" ht="15" customHeight="1">
      <c r="B1316" s="123"/>
      <c r="C1316" s="123"/>
    </row>
    <row r="1317" spans="2:3" s="120" customFormat="1" ht="15" customHeight="1">
      <c r="B1317" s="123"/>
      <c r="C1317" s="123"/>
    </row>
    <row r="1318" spans="2:3" s="120" customFormat="1" ht="15" customHeight="1">
      <c r="B1318" s="123"/>
      <c r="C1318" s="123"/>
    </row>
    <row r="1319" spans="2:3" s="120" customFormat="1" ht="15" customHeight="1">
      <c r="B1319" s="123"/>
      <c r="C1319" s="123"/>
    </row>
    <row r="1320" spans="2:3" s="120" customFormat="1" ht="15" customHeight="1">
      <c r="B1320" s="123"/>
      <c r="C1320" s="123"/>
    </row>
    <row r="1321" spans="2:3" s="120" customFormat="1" ht="15" customHeight="1">
      <c r="B1321" s="123"/>
      <c r="C1321" s="123"/>
    </row>
    <row r="1322" spans="2:3" s="120" customFormat="1" ht="15" customHeight="1">
      <c r="B1322" s="123"/>
      <c r="C1322" s="123"/>
    </row>
    <row r="1323" spans="2:3" s="120" customFormat="1" ht="15" customHeight="1">
      <c r="B1323" s="123"/>
      <c r="C1323" s="123"/>
    </row>
    <row r="1324" spans="2:3" s="120" customFormat="1" ht="15" customHeight="1">
      <c r="B1324" s="123"/>
      <c r="C1324" s="123"/>
    </row>
    <row r="1325" spans="2:3" s="120" customFormat="1" ht="15" customHeight="1">
      <c r="B1325" s="123"/>
      <c r="C1325" s="123"/>
    </row>
    <row r="1326" spans="2:3" s="120" customFormat="1" ht="15" customHeight="1">
      <c r="B1326" s="123"/>
      <c r="C1326" s="123"/>
    </row>
    <row r="1327" spans="2:3" s="120" customFormat="1" ht="15" customHeight="1">
      <c r="B1327" s="123"/>
      <c r="C1327" s="123"/>
    </row>
    <row r="1328" spans="2:3" s="120" customFormat="1" ht="15" customHeight="1">
      <c r="B1328" s="123"/>
      <c r="C1328" s="123"/>
    </row>
    <row r="1329" spans="2:3" s="120" customFormat="1" ht="15" customHeight="1">
      <c r="B1329" s="123"/>
      <c r="C1329" s="123"/>
    </row>
    <row r="1330" spans="2:3" s="120" customFormat="1" ht="15" customHeight="1">
      <c r="B1330" s="123"/>
      <c r="C1330" s="123"/>
    </row>
    <row r="1331" spans="2:3" s="120" customFormat="1" ht="15" customHeight="1">
      <c r="B1331" s="123"/>
      <c r="C1331" s="123"/>
    </row>
    <row r="1332" spans="2:3" s="120" customFormat="1" ht="15" customHeight="1">
      <c r="B1332" s="123"/>
      <c r="C1332" s="123"/>
    </row>
    <row r="1333" spans="2:3" s="120" customFormat="1" ht="15" customHeight="1">
      <c r="B1333" s="123"/>
      <c r="C1333" s="123"/>
    </row>
    <row r="1334" spans="2:3" s="120" customFormat="1" ht="15" customHeight="1">
      <c r="B1334" s="123"/>
      <c r="C1334" s="123"/>
    </row>
    <row r="1335" spans="2:3" s="120" customFormat="1" ht="15" customHeight="1">
      <c r="B1335" s="123"/>
      <c r="C1335" s="123"/>
    </row>
    <row r="1336" spans="2:3" s="120" customFormat="1" ht="15" customHeight="1">
      <c r="B1336" s="123"/>
      <c r="C1336" s="123"/>
    </row>
    <row r="1337" spans="2:3" s="120" customFormat="1" ht="15" customHeight="1">
      <c r="B1337" s="123"/>
      <c r="C1337" s="123"/>
    </row>
    <row r="1338" spans="2:3" s="120" customFormat="1" ht="15" customHeight="1">
      <c r="B1338" s="123"/>
      <c r="C1338" s="123"/>
    </row>
    <row r="1339" spans="2:3" s="120" customFormat="1" ht="15" customHeight="1">
      <c r="B1339" s="123"/>
      <c r="C1339" s="123"/>
    </row>
  </sheetData>
  <sheetProtection/>
  <mergeCells count="3">
    <mergeCell ref="A2:B2"/>
    <mergeCell ref="D233:I233"/>
    <mergeCell ref="D1201:H1201"/>
  </mergeCells>
  <printOptions/>
  <pageMargins left="1.0625" right="0.20069444444444445" top="0.7513888888888889" bottom="0.6298611111111111" header="0.38958333333333334" footer="0.38958333333333334"/>
  <pageSetup firstPageNumber="1" useFirstPageNumber="1" fitToHeight="0" horizontalDpi="600" verticalDpi="600" orientation="portrait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84"/>
  <sheetViews>
    <sheetView zoomScaleSheetLayoutView="100" workbookViewId="0" topLeftCell="A1">
      <selection activeCell="I13" sqref="I13"/>
    </sheetView>
  </sheetViews>
  <sheetFormatPr defaultColWidth="9.00390625" defaultRowHeight="27" customHeight="1"/>
  <cols>
    <col min="1" max="1" width="11.50390625" style="0" customWidth="1"/>
    <col min="2" max="2" width="30.125" style="0" customWidth="1"/>
    <col min="3" max="3" width="28.50390625" style="0" customWidth="1"/>
  </cols>
  <sheetData>
    <row r="1" spans="1:2" ht="27" customHeight="1">
      <c r="A1" s="25" t="s">
        <v>1144</v>
      </c>
      <c r="B1" s="25"/>
    </row>
    <row r="2" spans="1:3" ht="27" customHeight="1">
      <c r="A2" s="26" t="s">
        <v>1145</v>
      </c>
      <c r="B2" s="26"/>
      <c r="C2" s="26"/>
    </row>
    <row r="3" spans="1:3" ht="27" customHeight="1">
      <c r="A3" s="46" t="s">
        <v>1146</v>
      </c>
      <c r="B3" s="46"/>
      <c r="C3" s="46"/>
    </row>
    <row r="4" spans="1:3" ht="27" customHeight="1">
      <c r="A4" s="109" t="s">
        <v>1147</v>
      </c>
      <c r="B4" s="110"/>
      <c r="C4" s="111" t="s">
        <v>1148</v>
      </c>
    </row>
    <row r="5" spans="1:3" ht="27" customHeight="1">
      <c r="A5" s="112" t="s">
        <v>1149</v>
      </c>
      <c r="B5" s="112"/>
      <c r="C5" s="113">
        <v>145324</v>
      </c>
    </row>
    <row r="6" spans="1:3" ht="27" customHeight="1">
      <c r="A6" s="114" t="s">
        <v>1150</v>
      </c>
      <c r="B6" s="114" t="s">
        <v>1151</v>
      </c>
      <c r="C6" s="115">
        <v>48284.707502</v>
      </c>
    </row>
    <row r="7" spans="1:3" ht="27" customHeight="1">
      <c r="A7" s="116" t="s">
        <v>1152</v>
      </c>
      <c r="B7" s="116" t="s">
        <v>1153</v>
      </c>
      <c r="C7" s="117">
        <v>24721.7502</v>
      </c>
    </row>
    <row r="8" spans="1:3" ht="27" customHeight="1">
      <c r="A8" s="116" t="s">
        <v>1154</v>
      </c>
      <c r="B8" s="116" t="s">
        <v>1155</v>
      </c>
      <c r="C8" s="117">
        <v>11318.918409</v>
      </c>
    </row>
    <row r="9" spans="1:3" ht="27" customHeight="1">
      <c r="A9" s="116" t="s">
        <v>1156</v>
      </c>
      <c r="B9" s="116" t="s">
        <v>1157</v>
      </c>
      <c r="C9" s="117">
        <v>2195.457624</v>
      </c>
    </row>
    <row r="10" spans="1:3" ht="27" customHeight="1">
      <c r="A10" s="116" t="s">
        <v>1158</v>
      </c>
      <c r="B10" s="116" t="s">
        <v>1159</v>
      </c>
      <c r="C10" s="117">
        <v>10048.581269</v>
      </c>
    </row>
    <row r="11" spans="1:3" ht="27" customHeight="1">
      <c r="A11" s="114" t="s">
        <v>1160</v>
      </c>
      <c r="B11" s="114" t="s">
        <v>1161</v>
      </c>
      <c r="C11" s="115">
        <v>62172.330449</v>
      </c>
    </row>
    <row r="12" spans="1:3" ht="27" customHeight="1">
      <c r="A12" s="116" t="s">
        <v>1162</v>
      </c>
      <c r="B12" s="116" t="s">
        <v>1163</v>
      </c>
      <c r="C12" s="117">
        <v>2254.220449</v>
      </c>
    </row>
    <row r="13" spans="1:3" ht="27" customHeight="1">
      <c r="A13" s="116" t="s">
        <v>1164</v>
      </c>
      <c r="B13" s="116" t="s">
        <v>1165</v>
      </c>
      <c r="C13" s="117">
        <v>101.2</v>
      </c>
    </row>
    <row r="14" spans="1:3" ht="27" customHeight="1">
      <c r="A14" s="116" t="s">
        <v>1166</v>
      </c>
      <c r="B14" s="116" t="s">
        <v>1167</v>
      </c>
      <c r="C14" s="117">
        <v>291.55</v>
      </c>
    </row>
    <row r="15" spans="1:3" ht="27" customHeight="1">
      <c r="A15" s="116" t="s">
        <v>1168</v>
      </c>
      <c r="B15" s="116" t="s">
        <v>1169</v>
      </c>
      <c r="C15" s="117">
        <v>17</v>
      </c>
    </row>
    <row r="16" spans="1:3" ht="27" customHeight="1">
      <c r="A16" s="116" t="s">
        <v>1170</v>
      </c>
      <c r="B16" s="116" t="s">
        <v>1171</v>
      </c>
      <c r="C16" s="117">
        <v>290.3</v>
      </c>
    </row>
    <row r="17" spans="1:3" ht="27" customHeight="1">
      <c r="A17" s="116" t="s">
        <v>1172</v>
      </c>
      <c r="B17" s="116" t="s">
        <v>1173</v>
      </c>
      <c r="C17" s="117">
        <v>3.2</v>
      </c>
    </row>
    <row r="18" spans="1:3" ht="27" customHeight="1">
      <c r="A18" s="116" t="s">
        <v>1174</v>
      </c>
      <c r="B18" s="116" t="s">
        <v>1175</v>
      </c>
      <c r="C18" s="117"/>
    </row>
    <row r="19" spans="1:3" ht="27" customHeight="1">
      <c r="A19" s="116" t="s">
        <v>1176</v>
      </c>
      <c r="B19" s="116" t="s">
        <v>1177</v>
      </c>
      <c r="C19" s="117"/>
    </row>
    <row r="20" spans="1:3" ht="27" customHeight="1">
      <c r="A20" s="116" t="s">
        <v>1178</v>
      </c>
      <c r="B20" s="116" t="s">
        <v>1179</v>
      </c>
      <c r="C20" s="117">
        <v>12.9</v>
      </c>
    </row>
    <row r="21" spans="1:3" ht="27" customHeight="1">
      <c r="A21" s="116" t="s">
        <v>1180</v>
      </c>
      <c r="B21" s="116" t="s">
        <v>1181</v>
      </c>
      <c r="C21" s="117">
        <v>59201.96</v>
      </c>
    </row>
    <row r="22" spans="1:3" ht="27" customHeight="1">
      <c r="A22" s="114" t="s">
        <v>1182</v>
      </c>
      <c r="B22" s="114" t="s">
        <v>1183</v>
      </c>
      <c r="C22" s="115"/>
    </row>
    <row r="23" spans="1:3" ht="27" customHeight="1">
      <c r="A23" s="116" t="s">
        <v>1184</v>
      </c>
      <c r="B23" s="116" t="s">
        <v>1185</v>
      </c>
      <c r="C23" s="117"/>
    </row>
    <row r="24" spans="1:3" ht="27" customHeight="1">
      <c r="A24" s="116" t="s">
        <v>1186</v>
      </c>
      <c r="B24" s="116" t="s">
        <v>1187</v>
      </c>
      <c r="C24" s="117"/>
    </row>
    <row r="25" spans="1:3" ht="27" customHeight="1">
      <c r="A25" s="116" t="s">
        <v>1188</v>
      </c>
      <c r="B25" s="116" t="s">
        <v>1189</v>
      </c>
      <c r="C25" s="117"/>
    </row>
    <row r="26" spans="1:3" ht="27" customHeight="1">
      <c r="A26" s="116" t="s">
        <v>1190</v>
      </c>
      <c r="B26" s="116" t="s">
        <v>1191</v>
      </c>
      <c r="C26" s="117"/>
    </row>
    <row r="27" spans="1:3" ht="27" customHeight="1">
      <c r="A27" s="116" t="s">
        <v>1192</v>
      </c>
      <c r="B27" s="116" t="s">
        <v>1193</v>
      </c>
      <c r="C27" s="117"/>
    </row>
    <row r="28" spans="1:7" ht="27" customHeight="1">
      <c r="A28" s="116" t="s">
        <v>1194</v>
      </c>
      <c r="B28" s="116" t="s">
        <v>1195</v>
      </c>
      <c r="C28" s="117"/>
      <c r="G28" s="118"/>
    </row>
    <row r="29" spans="1:3" ht="27" customHeight="1">
      <c r="A29" s="116" t="s">
        <v>1196</v>
      </c>
      <c r="B29" s="116" t="s">
        <v>1197</v>
      </c>
      <c r="C29" s="117"/>
    </row>
    <row r="30" spans="1:3" ht="27" customHeight="1">
      <c r="A30" s="114" t="s">
        <v>1198</v>
      </c>
      <c r="B30" s="114" t="s">
        <v>1199</v>
      </c>
      <c r="C30" s="115"/>
    </row>
    <row r="31" spans="1:3" ht="27" customHeight="1">
      <c r="A31" s="116" t="s">
        <v>1200</v>
      </c>
      <c r="B31" s="116" t="s">
        <v>1185</v>
      </c>
      <c r="C31" s="117"/>
    </row>
    <row r="32" spans="1:3" ht="27" customHeight="1">
      <c r="A32" s="116" t="s">
        <v>1201</v>
      </c>
      <c r="B32" s="116" t="s">
        <v>1187</v>
      </c>
      <c r="C32" s="117"/>
    </row>
    <row r="33" spans="1:3" ht="27" customHeight="1">
      <c r="A33" s="116" t="s">
        <v>1202</v>
      </c>
      <c r="B33" s="116" t="s">
        <v>1189</v>
      </c>
      <c r="C33" s="117"/>
    </row>
    <row r="34" spans="1:3" ht="27" customHeight="1">
      <c r="A34" s="116" t="s">
        <v>1203</v>
      </c>
      <c r="B34" s="116" t="s">
        <v>1193</v>
      </c>
      <c r="C34" s="117"/>
    </row>
    <row r="35" spans="1:3" ht="27" customHeight="1">
      <c r="A35" s="116" t="s">
        <v>1204</v>
      </c>
      <c r="B35" s="116" t="s">
        <v>1195</v>
      </c>
      <c r="C35" s="117"/>
    </row>
    <row r="36" spans="1:3" ht="27" customHeight="1">
      <c r="A36" s="116" t="s">
        <v>1205</v>
      </c>
      <c r="B36" s="116" t="s">
        <v>1197</v>
      </c>
      <c r="C36" s="117"/>
    </row>
    <row r="37" spans="1:3" ht="27" customHeight="1">
      <c r="A37" s="114" t="s">
        <v>1206</v>
      </c>
      <c r="B37" s="114" t="s">
        <v>1207</v>
      </c>
      <c r="C37" s="115">
        <v>24577.012129</v>
      </c>
    </row>
    <row r="38" spans="1:3" ht="27" customHeight="1">
      <c r="A38" s="116" t="s">
        <v>1208</v>
      </c>
      <c r="B38" s="116" t="s">
        <v>1209</v>
      </c>
      <c r="C38" s="117">
        <v>22709.08721</v>
      </c>
    </row>
    <row r="39" spans="1:3" ht="27" customHeight="1">
      <c r="A39" s="116" t="s">
        <v>1210</v>
      </c>
      <c r="B39" s="116" t="s">
        <v>1211</v>
      </c>
      <c r="C39" s="117">
        <v>1867.924919</v>
      </c>
    </row>
    <row r="40" spans="1:3" ht="27" customHeight="1">
      <c r="A40" s="116" t="s">
        <v>1212</v>
      </c>
      <c r="B40" s="116" t="s">
        <v>1213</v>
      </c>
      <c r="C40" s="117"/>
    </row>
    <row r="41" spans="1:3" ht="27" customHeight="1">
      <c r="A41" s="114" t="s">
        <v>1214</v>
      </c>
      <c r="B41" s="114" t="s">
        <v>1215</v>
      </c>
      <c r="C41" s="115"/>
    </row>
    <row r="42" spans="1:3" ht="27" customHeight="1">
      <c r="A42" s="116" t="s">
        <v>1216</v>
      </c>
      <c r="B42" s="116" t="s">
        <v>1217</v>
      </c>
      <c r="C42" s="117"/>
    </row>
    <row r="43" spans="1:3" ht="27" customHeight="1">
      <c r="A43" s="116" t="s">
        <v>1218</v>
      </c>
      <c r="B43" s="116" t="s">
        <v>1219</v>
      </c>
      <c r="C43" s="117"/>
    </row>
    <row r="44" spans="1:3" ht="27" customHeight="1">
      <c r="A44" s="114" t="s">
        <v>1220</v>
      </c>
      <c r="B44" s="114" t="s">
        <v>1221</v>
      </c>
      <c r="C44" s="115"/>
    </row>
    <row r="45" spans="1:3" ht="27" customHeight="1">
      <c r="A45" s="116" t="s">
        <v>1222</v>
      </c>
      <c r="B45" s="116" t="s">
        <v>1223</v>
      </c>
      <c r="C45" s="117"/>
    </row>
    <row r="46" spans="1:3" ht="27" customHeight="1">
      <c r="A46" s="116" t="s">
        <v>1224</v>
      </c>
      <c r="B46" s="116" t="s">
        <v>1225</v>
      </c>
      <c r="C46" s="117"/>
    </row>
    <row r="47" spans="1:3" ht="27" customHeight="1">
      <c r="A47" s="116" t="s">
        <v>1226</v>
      </c>
      <c r="B47" s="116" t="s">
        <v>1227</v>
      </c>
      <c r="C47" s="117"/>
    </row>
    <row r="48" spans="1:3" ht="27" customHeight="1">
      <c r="A48" s="114" t="s">
        <v>1228</v>
      </c>
      <c r="B48" s="114" t="s">
        <v>1229</v>
      </c>
      <c r="C48" s="115"/>
    </row>
    <row r="49" spans="1:3" ht="27" customHeight="1">
      <c r="A49" s="116" t="s">
        <v>1230</v>
      </c>
      <c r="B49" s="116" t="s">
        <v>1231</v>
      </c>
      <c r="C49" s="117"/>
    </row>
    <row r="50" spans="1:3" ht="27" customHeight="1">
      <c r="A50" s="116" t="s">
        <v>1232</v>
      </c>
      <c r="B50" s="116" t="s">
        <v>1233</v>
      </c>
      <c r="C50" s="117"/>
    </row>
    <row r="51" spans="1:3" ht="27" customHeight="1">
      <c r="A51" s="116" t="s">
        <v>1234</v>
      </c>
      <c r="B51" s="116" t="s">
        <v>1235</v>
      </c>
      <c r="C51" s="117"/>
    </row>
    <row r="52" spans="1:3" ht="27" customHeight="1">
      <c r="A52" s="116" t="s">
        <v>1236</v>
      </c>
      <c r="B52" s="116" t="s">
        <v>1237</v>
      </c>
      <c r="C52" s="117"/>
    </row>
    <row r="53" spans="1:3" ht="27" customHeight="1">
      <c r="A53" s="114" t="s">
        <v>1238</v>
      </c>
      <c r="B53" s="114" t="s">
        <v>1239</v>
      </c>
      <c r="C53" s="115">
        <v>3235.94992</v>
      </c>
    </row>
    <row r="54" spans="1:3" ht="27" customHeight="1">
      <c r="A54" s="116" t="s">
        <v>1240</v>
      </c>
      <c r="B54" s="116" t="s">
        <v>1241</v>
      </c>
      <c r="C54" s="117">
        <v>761.4</v>
      </c>
    </row>
    <row r="55" spans="1:3" ht="27" customHeight="1">
      <c r="A55" s="116" t="s">
        <v>1242</v>
      </c>
      <c r="B55" s="116" t="s">
        <v>1243</v>
      </c>
      <c r="C55" s="117">
        <v>172</v>
      </c>
    </row>
    <row r="56" spans="1:3" ht="27" customHeight="1">
      <c r="A56" s="116" t="s">
        <v>1244</v>
      </c>
      <c r="B56" s="116" t="s">
        <v>1245</v>
      </c>
      <c r="C56" s="117"/>
    </row>
    <row r="57" spans="1:3" ht="27" customHeight="1">
      <c r="A57" s="116" t="s">
        <v>1246</v>
      </c>
      <c r="B57" s="116" t="s">
        <v>1247</v>
      </c>
      <c r="C57" s="117">
        <v>1793.92992</v>
      </c>
    </row>
    <row r="58" spans="1:3" ht="27" customHeight="1">
      <c r="A58" s="116" t="s">
        <v>1248</v>
      </c>
      <c r="B58" s="116" t="s">
        <v>1249</v>
      </c>
      <c r="C58" s="117">
        <v>508.62</v>
      </c>
    </row>
    <row r="59" spans="1:3" ht="27" customHeight="1">
      <c r="A59" s="114" t="s">
        <v>1250</v>
      </c>
      <c r="B59" s="114" t="s">
        <v>1251</v>
      </c>
      <c r="C59" s="115">
        <v>1471</v>
      </c>
    </row>
    <row r="60" spans="1:3" ht="27" customHeight="1">
      <c r="A60" s="116" t="s">
        <v>1252</v>
      </c>
      <c r="B60" s="116" t="s">
        <v>1253</v>
      </c>
      <c r="C60" s="117">
        <v>1471</v>
      </c>
    </row>
    <row r="61" spans="1:3" ht="27" customHeight="1">
      <c r="A61" s="116" t="s">
        <v>1254</v>
      </c>
      <c r="B61" s="116" t="s">
        <v>1255</v>
      </c>
      <c r="C61" s="117"/>
    </row>
    <row r="62" spans="1:3" ht="27" customHeight="1">
      <c r="A62" s="116" t="s">
        <v>1256</v>
      </c>
      <c r="B62" s="116" t="s">
        <v>1257</v>
      </c>
      <c r="C62" s="117"/>
    </row>
    <row r="63" spans="1:3" ht="27" customHeight="1">
      <c r="A63" s="114" t="s">
        <v>1258</v>
      </c>
      <c r="B63" s="114" t="s">
        <v>1259</v>
      </c>
      <c r="C63" s="115">
        <v>4583</v>
      </c>
    </row>
    <row r="64" spans="1:3" ht="27" customHeight="1">
      <c r="A64" s="116" t="s">
        <v>1260</v>
      </c>
      <c r="B64" s="116" t="s">
        <v>1261</v>
      </c>
      <c r="C64" s="117">
        <v>4583</v>
      </c>
    </row>
    <row r="65" spans="1:3" ht="27" customHeight="1">
      <c r="A65" s="116" t="s">
        <v>1262</v>
      </c>
      <c r="B65" s="116" t="s">
        <v>1263</v>
      </c>
      <c r="C65" s="117"/>
    </row>
    <row r="66" spans="1:3" ht="27" customHeight="1">
      <c r="A66" s="116" t="s">
        <v>1264</v>
      </c>
      <c r="B66" s="116" t="s">
        <v>1265</v>
      </c>
      <c r="C66" s="117"/>
    </row>
    <row r="67" spans="1:3" ht="27" customHeight="1">
      <c r="A67" s="116" t="s">
        <v>1266</v>
      </c>
      <c r="B67" s="116" t="s">
        <v>1267</v>
      </c>
      <c r="C67" s="117"/>
    </row>
    <row r="68" spans="1:3" ht="27" customHeight="1">
      <c r="A68" s="114" t="s">
        <v>1268</v>
      </c>
      <c r="B68" s="114" t="s">
        <v>1269</v>
      </c>
      <c r="C68" s="115"/>
    </row>
    <row r="69" spans="1:3" ht="27" customHeight="1">
      <c r="A69" s="116" t="s">
        <v>1270</v>
      </c>
      <c r="B69" s="116" t="s">
        <v>1271</v>
      </c>
      <c r="C69" s="117"/>
    </row>
    <row r="70" spans="1:3" ht="27" customHeight="1">
      <c r="A70" s="116" t="s">
        <v>1272</v>
      </c>
      <c r="B70" s="116" t="s">
        <v>1273</v>
      </c>
      <c r="C70" s="117"/>
    </row>
    <row r="71" spans="1:3" ht="27" customHeight="1">
      <c r="A71" s="114" t="s">
        <v>1274</v>
      </c>
      <c r="B71" s="114" t="s">
        <v>1275</v>
      </c>
      <c r="C71" s="115"/>
    </row>
    <row r="72" spans="1:3" ht="27" customHeight="1">
      <c r="A72" s="116" t="s">
        <v>1276</v>
      </c>
      <c r="B72" s="116" t="s">
        <v>1277</v>
      </c>
      <c r="C72" s="117"/>
    </row>
    <row r="73" spans="1:3" ht="27" customHeight="1">
      <c r="A73" s="116" t="s">
        <v>1278</v>
      </c>
      <c r="B73" s="116" t="s">
        <v>1279</v>
      </c>
      <c r="C73" s="117"/>
    </row>
    <row r="74" spans="1:3" ht="27" customHeight="1">
      <c r="A74" s="116" t="s">
        <v>1280</v>
      </c>
      <c r="B74" s="116" t="s">
        <v>1281</v>
      </c>
      <c r="C74" s="117"/>
    </row>
    <row r="75" spans="1:3" ht="27" customHeight="1">
      <c r="A75" s="116" t="s">
        <v>1282</v>
      </c>
      <c r="B75" s="116" t="s">
        <v>1283</v>
      </c>
      <c r="C75" s="117"/>
    </row>
    <row r="76" spans="1:3" ht="27" customHeight="1">
      <c r="A76" s="116" t="s">
        <v>1284</v>
      </c>
      <c r="B76" s="116" t="s">
        <v>1285</v>
      </c>
      <c r="C76" s="117"/>
    </row>
    <row r="77" spans="1:3" ht="27" customHeight="1">
      <c r="A77" s="116" t="s">
        <v>1286</v>
      </c>
      <c r="B77" s="116" t="s">
        <v>1287</v>
      </c>
      <c r="C77" s="117"/>
    </row>
    <row r="78" spans="1:3" ht="27" customHeight="1">
      <c r="A78" s="114" t="s">
        <v>1288</v>
      </c>
      <c r="B78" s="114" t="s">
        <v>1289</v>
      </c>
      <c r="C78" s="115"/>
    </row>
    <row r="79" spans="1:3" ht="27" customHeight="1">
      <c r="A79" s="116" t="s">
        <v>1290</v>
      </c>
      <c r="B79" s="116" t="s">
        <v>1291</v>
      </c>
      <c r="C79" s="117"/>
    </row>
    <row r="80" spans="1:3" ht="27" customHeight="1">
      <c r="A80" s="116" t="s">
        <v>1292</v>
      </c>
      <c r="B80" s="116" t="s">
        <v>1293</v>
      </c>
      <c r="C80" s="117"/>
    </row>
    <row r="81" spans="1:3" ht="27" customHeight="1">
      <c r="A81" s="114" t="s">
        <v>1294</v>
      </c>
      <c r="B81" s="114" t="s">
        <v>1295</v>
      </c>
      <c r="C81" s="115">
        <v>1000</v>
      </c>
    </row>
    <row r="82" spans="1:3" ht="27" customHeight="1">
      <c r="A82" s="116" t="s">
        <v>1296</v>
      </c>
      <c r="B82" s="116" t="s">
        <v>1297</v>
      </c>
      <c r="C82" s="117"/>
    </row>
    <row r="83" spans="1:3" ht="27" customHeight="1">
      <c r="A83" s="116" t="s">
        <v>1298</v>
      </c>
      <c r="B83" s="116" t="s">
        <v>1299</v>
      </c>
      <c r="C83" s="117"/>
    </row>
    <row r="84" spans="1:3" ht="27" customHeight="1">
      <c r="A84" s="116" t="s">
        <v>1300</v>
      </c>
      <c r="B84" s="116" t="s">
        <v>1301</v>
      </c>
      <c r="C84" s="117">
        <v>1000</v>
      </c>
    </row>
  </sheetData>
  <sheetProtection/>
  <mergeCells count="4">
    <mergeCell ref="A2:C2"/>
    <mergeCell ref="A3:C3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="115" zoomScaleNormal="115" workbookViewId="0" topLeftCell="A1">
      <pane ySplit="6" topLeftCell="A16" activePane="bottomLeft" state="frozen"/>
      <selection pane="bottomLeft" activeCell="C34" sqref="C34"/>
    </sheetView>
  </sheetViews>
  <sheetFormatPr defaultColWidth="8.75390625" defaultRowHeight="14.25"/>
  <cols>
    <col min="1" max="1" width="32.625" style="93" customWidth="1"/>
    <col min="2" max="2" width="12.75390625" style="96" customWidth="1"/>
    <col min="3" max="3" width="20.625" style="93" customWidth="1"/>
    <col min="4" max="4" width="12.50390625" style="96" customWidth="1"/>
    <col min="5" max="16384" width="8.75390625" style="93" customWidth="1"/>
  </cols>
  <sheetData>
    <row r="1" spans="1:7" s="92" customFormat="1" ht="18.75" customHeight="1">
      <c r="A1" s="97" t="s">
        <v>1302</v>
      </c>
      <c r="B1" s="98"/>
      <c r="C1" s="98"/>
      <c r="D1" s="99"/>
      <c r="E1" s="98"/>
      <c r="F1" s="98"/>
      <c r="G1" s="99"/>
    </row>
    <row r="2" spans="1:4" s="93" customFormat="1" ht="22.5">
      <c r="A2" s="100" t="s">
        <v>1303</v>
      </c>
      <c r="B2" s="101"/>
      <c r="C2" s="101"/>
      <c r="D2" s="101"/>
    </row>
    <row r="3" spans="1:4" s="93" customFormat="1" ht="17.25" customHeight="1">
      <c r="A3" s="100"/>
      <c r="B3" s="101"/>
      <c r="C3" s="101"/>
      <c r="D3" s="101"/>
    </row>
    <row r="4" spans="2:4" s="94" customFormat="1" ht="17.25" customHeight="1">
      <c r="B4" s="102"/>
      <c r="D4" s="103" t="s">
        <v>26</v>
      </c>
    </row>
    <row r="5" spans="1:4" s="94" customFormat="1" ht="32.25" customHeight="1">
      <c r="A5" s="104" t="s">
        <v>1304</v>
      </c>
      <c r="B5" s="104"/>
      <c r="C5" s="104" t="s">
        <v>1305</v>
      </c>
      <c r="D5" s="104"/>
    </row>
    <row r="6" spans="1:4" s="94" customFormat="1" ht="32.25" customHeight="1">
      <c r="A6" s="105" t="s">
        <v>1306</v>
      </c>
      <c r="B6" s="105" t="s">
        <v>1307</v>
      </c>
      <c r="C6" s="105" t="s">
        <v>1308</v>
      </c>
      <c r="D6" s="105" t="s">
        <v>1309</v>
      </c>
    </row>
    <row r="7" spans="1:7" s="95" customFormat="1" ht="29.25" customHeight="1">
      <c r="A7" s="106" t="s">
        <v>1310</v>
      </c>
      <c r="B7" s="107">
        <v>33580</v>
      </c>
      <c r="C7" s="106" t="s">
        <v>1311</v>
      </c>
      <c r="D7" s="107">
        <v>145324</v>
      </c>
      <c r="E7" s="108"/>
      <c r="F7" s="108"/>
      <c r="G7" s="108"/>
    </row>
    <row r="8" spans="1:4" s="95" customFormat="1" ht="29.25" customHeight="1">
      <c r="A8" s="106" t="s">
        <v>1312</v>
      </c>
      <c r="B8" s="107">
        <f>SUM(B9:B17)</f>
        <v>119226</v>
      </c>
      <c r="C8" s="106" t="s">
        <v>103</v>
      </c>
      <c r="D8" s="107">
        <f>D9+D10</f>
        <v>7482</v>
      </c>
    </row>
    <row r="9" spans="1:4" s="95" customFormat="1" ht="29.25" customHeight="1">
      <c r="A9" s="106" t="s">
        <v>1313</v>
      </c>
      <c r="B9" s="107"/>
      <c r="C9" s="106" t="s">
        <v>1314</v>
      </c>
      <c r="D9" s="107"/>
    </row>
    <row r="10" spans="1:4" s="95" customFormat="1" ht="29.25" customHeight="1">
      <c r="A10" s="106" t="s">
        <v>1315</v>
      </c>
      <c r="B10" s="107"/>
      <c r="C10" s="106" t="s">
        <v>1316</v>
      </c>
      <c r="D10" s="107">
        <v>7482</v>
      </c>
    </row>
    <row r="11" spans="1:4" s="95" customFormat="1" ht="29.25" customHeight="1">
      <c r="A11" s="106" t="s">
        <v>1317</v>
      </c>
      <c r="B11" s="107">
        <v>2741</v>
      </c>
      <c r="C11" s="106"/>
      <c r="D11" s="107"/>
    </row>
    <row r="12" spans="1:4" s="95" customFormat="1" ht="29.25" customHeight="1">
      <c r="A12" s="106" t="s">
        <v>1318</v>
      </c>
      <c r="B12" s="107">
        <v>23962</v>
      </c>
      <c r="C12" s="106"/>
      <c r="D12" s="107"/>
    </row>
    <row r="13" spans="1:4" s="95" customFormat="1" ht="29.25" customHeight="1">
      <c r="A13" s="106" t="s">
        <v>1319</v>
      </c>
      <c r="B13" s="107">
        <v>9715</v>
      </c>
      <c r="C13" s="106"/>
      <c r="D13" s="107"/>
    </row>
    <row r="14" spans="1:4" s="95" customFormat="1" ht="29.25" customHeight="1">
      <c r="A14" s="106" t="s">
        <v>1320</v>
      </c>
      <c r="B14" s="107">
        <v>6884</v>
      </c>
      <c r="C14" s="106"/>
      <c r="D14" s="107"/>
    </row>
    <row r="15" spans="1:4" s="95" customFormat="1" ht="29.25" customHeight="1">
      <c r="A15" s="106" t="s">
        <v>1321</v>
      </c>
      <c r="B15" s="107">
        <v>3047</v>
      </c>
      <c r="C15" s="106"/>
      <c r="D15" s="107"/>
    </row>
    <row r="16" spans="1:4" s="95" customFormat="1" ht="29.25" customHeight="1">
      <c r="A16" s="106" t="s">
        <v>1322</v>
      </c>
      <c r="B16" s="107">
        <v>52815</v>
      </c>
      <c r="C16" s="106" t="s">
        <v>1323</v>
      </c>
      <c r="D16" s="107"/>
    </row>
    <row r="17" spans="1:4" s="95" customFormat="1" ht="29.25" customHeight="1">
      <c r="A17" s="106" t="s">
        <v>1324</v>
      </c>
      <c r="B17" s="107">
        <v>20062</v>
      </c>
      <c r="C17" s="106"/>
      <c r="D17" s="107"/>
    </row>
    <row r="18" spans="1:4" s="95" customFormat="1" ht="29.25" customHeight="1">
      <c r="A18" s="106"/>
      <c r="B18" s="107"/>
      <c r="C18" s="106"/>
      <c r="D18" s="107"/>
    </row>
    <row r="19" spans="1:4" s="95" customFormat="1" ht="29.25" customHeight="1">
      <c r="A19" s="106" t="s">
        <v>1325</v>
      </c>
      <c r="B19" s="107"/>
      <c r="C19" s="106" t="s">
        <v>1326</v>
      </c>
      <c r="D19" s="107"/>
    </row>
    <row r="20" spans="1:4" s="95" customFormat="1" ht="29.25" customHeight="1">
      <c r="A20" s="106" t="s">
        <v>1327</v>
      </c>
      <c r="B20" s="107"/>
      <c r="C20" s="106" t="s">
        <v>1328</v>
      </c>
      <c r="D20" s="107"/>
    </row>
    <row r="21" spans="1:4" s="95" customFormat="1" ht="29.25" customHeight="1">
      <c r="A21" s="106" t="s">
        <v>1329</v>
      </c>
      <c r="B21" s="107"/>
      <c r="C21" s="106" t="s">
        <v>1330</v>
      </c>
      <c r="D21" s="107"/>
    </row>
    <row r="22" spans="1:4" s="95" customFormat="1" ht="29.25" customHeight="1">
      <c r="A22" s="106"/>
      <c r="B22" s="107"/>
      <c r="C22" s="106"/>
      <c r="D22" s="107"/>
    </row>
    <row r="23" spans="1:4" s="95" customFormat="1" ht="29.25" customHeight="1">
      <c r="A23" s="106" t="s">
        <v>1331</v>
      </c>
      <c r="B23" s="107">
        <f>B7+B8</f>
        <v>152806</v>
      </c>
      <c r="C23" s="106" t="s">
        <v>1332</v>
      </c>
      <c r="D23" s="107">
        <f>D7+D16+D19+D8</f>
        <v>152806</v>
      </c>
    </row>
  </sheetData>
  <sheetProtection/>
  <mergeCells count="3">
    <mergeCell ref="A2:D2"/>
    <mergeCell ref="A5:B5"/>
    <mergeCell ref="C5:D5"/>
  </mergeCells>
  <conditionalFormatting sqref="C24:C29 C31">
    <cfRule type="expression" priority="1" dxfId="0" stopIfTrue="1">
      <formula>g</formula>
    </cfRule>
  </conditionalFormatting>
  <printOptions/>
  <pageMargins left="0.8659722222222223" right="0.20069444444444445" top="0.66875" bottom="0.6298611111111111" header="0.38958333333333334" footer="0.38958333333333334"/>
  <pageSetup firstPageNumber="40" useFirstPageNumber="1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12" sqref="C12"/>
    </sheetView>
  </sheetViews>
  <sheetFormatPr defaultColWidth="10.875" defaultRowHeight="42" customHeight="1"/>
  <cols>
    <col min="1" max="2" width="23.50390625" style="1" customWidth="1"/>
    <col min="3" max="3" width="33.25390625" style="1" customWidth="1"/>
    <col min="4" max="251" width="23.50390625" style="1" customWidth="1"/>
    <col min="252" max="16384" width="23.50390625" style="0" customWidth="1"/>
  </cols>
  <sheetData>
    <row r="1" spans="1:4" s="1" customFormat="1" ht="25.5" customHeight="1">
      <c r="A1" s="25" t="s">
        <v>1333</v>
      </c>
      <c r="B1" s="69"/>
      <c r="C1" s="69"/>
      <c r="D1" s="69"/>
    </row>
    <row r="2" spans="1:4" s="1" customFormat="1" ht="42" customHeight="1">
      <c r="A2" s="70" t="s">
        <v>1334</v>
      </c>
      <c r="B2" s="70"/>
      <c r="C2" s="70"/>
      <c r="D2" s="70"/>
    </row>
    <row r="3" spans="1:4" s="1" customFormat="1" ht="24.75" customHeight="1">
      <c r="A3" s="71"/>
      <c r="B3" s="71"/>
      <c r="C3" s="71"/>
      <c r="D3" s="72" t="s">
        <v>26</v>
      </c>
    </row>
    <row r="4" spans="1:4" s="1" customFormat="1" ht="45" customHeight="1">
      <c r="A4" s="73" t="s">
        <v>1335</v>
      </c>
      <c r="B4" s="73"/>
      <c r="C4" s="73" t="s">
        <v>1336</v>
      </c>
      <c r="D4" s="73" t="s">
        <v>1337</v>
      </c>
    </row>
    <row r="5" spans="1:4" s="1" customFormat="1" ht="51.75" customHeight="1">
      <c r="A5" s="74">
        <v>95600</v>
      </c>
      <c r="B5" s="75"/>
      <c r="C5" s="73">
        <v>95300</v>
      </c>
      <c r="D5" s="73"/>
    </row>
    <row r="6" ht="42" customHeight="1"/>
  </sheetData>
  <sheetProtection/>
  <mergeCells count="3">
    <mergeCell ref="A2:D2"/>
    <mergeCell ref="A4:B4"/>
    <mergeCell ref="A5:B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F27" sqref="F27"/>
    </sheetView>
  </sheetViews>
  <sheetFormatPr defaultColWidth="9.00390625" defaultRowHeight="21" customHeight="1"/>
  <cols>
    <col min="1" max="1" width="10.375" style="0" customWidth="1"/>
    <col min="2" max="2" width="53.75390625" style="0" customWidth="1"/>
    <col min="3" max="3" width="11.50390625" style="0" customWidth="1"/>
  </cols>
  <sheetData>
    <row r="1" spans="1:3" ht="21" customHeight="1">
      <c r="A1" s="25" t="s">
        <v>1338</v>
      </c>
      <c r="B1" s="25"/>
      <c r="C1" s="76"/>
    </row>
    <row r="2" spans="1:3" ht="21" customHeight="1">
      <c r="A2" s="77" t="s">
        <v>1339</v>
      </c>
      <c r="B2" s="77"/>
      <c r="C2" s="77"/>
    </row>
    <row r="3" spans="1:3" ht="21" customHeight="1">
      <c r="A3" s="78"/>
      <c r="B3" s="78"/>
      <c r="C3" s="79" t="s">
        <v>26</v>
      </c>
    </row>
    <row r="4" spans="1:3" ht="21" customHeight="1">
      <c r="A4" s="80" t="s">
        <v>1340</v>
      </c>
      <c r="B4" s="80" t="s">
        <v>1341</v>
      </c>
      <c r="C4" s="80" t="s">
        <v>1342</v>
      </c>
    </row>
    <row r="5" spans="1:3" ht="21" customHeight="1">
      <c r="A5" s="86"/>
      <c r="B5" s="84" t="s">
        <v>1343</v>
      </c>
      <c r="C5" s="82">
        <v>0</v>
      </c>
    </row>
    <row r="6" spans="1:3" ht="21" customHeight="1">
      <c r="A6" s="83">
        <v>10301</v>
      </c>
      <c r="B6" s="84" t="s">
        <v>1344</v>
      </c>
      <c r="C6" s="82"/>
    </row>
    <row r="7" spans="1:3" ht="21" customHeight="1">
      <c r="A7" s="83">
        <v>1030148</v>
      </c>
      <c r="B7" s="83" t="s">
        <v>1345</v>
      </c>
      <c r="C7" s="85"/>
    </row>
    <row r="8" spans="1:3" ht="21" customHeight="1">
      <c r="A8" s="83">
        <v>103014801</v>
      </c>
      <c r="B8" s="83" t="s">
        <v>1346</v>
      </c>
      <c r="C8" s="85"/>
    </row>
    <row r="9" spans="1:3" ht="21" customHeight="1">
      <c r="A9" s="83">
        <v>103014802</v>
      </c>
      <c r="B9" s="83" t="s">
        <v>1347</v>
      </c>
      <c r="C9" s="85"/>
    </row>
    <row r="10" spans="1:3" ht="21" customHeight="1">
      <c r="A10" s="83">
        <v>103014803</v>
      </c>
      <c r="B10" s="83" t="s">
        <v>1348</v>
      </c>
      <c r="C10" s="85"/>
    </row>
    <row r="11" spans="1:3" ht="21" customHeight="1">
      <c r="A11" s="83">
        <v>103014898</v>
      </c>
      <c r="B11" s="83" t="s">
        <v>1349</v>
      </c>
      <c r="C11" s="85"/>
    </row>
    <row r="12" spans="1:3" ht="21" customHeight="1">
      <c r="A12" s="83">
        <v>103014899</v>
      </c>
      <c r="B12" s="83" t="s">
        <v>1350</v>
      </c>
      <c r="C12" s="85"/>
    </row>
    <row r="13" spans="1:3" ht="21" customHeight="1">
      <c r="A13" s="83">
        <v>10310</v>
      </c>
      <c r="B13" s="83" t="s">
        <v>1351</v>
      </c>
      <c r="C13" s="85"/>
    </row>
    <row r="14" spans="1:3" ht="21" customHeight="1">
      <c r="A14" s="83">
        <v>1031006</v>
      </c>
      <c r="B14" s="83" t="s">
        <v>1352</v>
      </c>
      <c r="C14" s="85"/>
    </row>
    <row r="15" spans="1:3" ht="21" customHeight="1">
      <c r="A15" s="83">
        <v>103100601</v>
      </c>
      <c r="B15" s="83" t="s">
        <v>1353</v>
      </c>
      <c r="C15" s="85"/>
    </row>
    <row r="16" spans="1:3" ht="21" customHeight="1">
      <c r="A16" s="83">
        <v>103100602</v>
      </c>
      <c r="B16" s="83" t="s">
        <v>1354</v>
      </c>
      <c r="C16" s="85"/>
    </row>
    <row r="17" spans="1:3" ht="21" customHeight="1">
      <c r="A17" s="83">
        <v>103100699</v>
      </c>
      <c r="B17" s="83" t="s">
        <v>1355</v>
      </c>
      <c r="C17" s="85"/>
    </row>
    <row r="18" spans="1:3" ht="21" customHeight="1">
      <c r="A18" s="83">
        <v>1031008</v>
      </c>
      <c r="B18" s="83" t="s">
        <v>1356</v>
      </c>
      <c r="C18" s="85"/>
    </row>
    <row r="19" spans="1:3" ht="21" customHeight="1">
      <c r="A19" s="83">
        <v>1031009</v>
      </c>
      <c r="B19" s="83" t="s">
        <v>1357</v>
      </c>
      <c r="C19" s="85"/>
    </row>
    <row r="20" spans="1:3" ht="21" customHeight="1">
      <c r="A20" s="83">
        <v>1031010</v>
      </c>
      <c r="B20" s="83" t="s">
        <v>1358</v>
      </c>
      <c r="C20" s="85"/>
    </row>
    <row r="21" spans="1:3" ht="21" customHeight="1">
      <c r="A21" s="83">
        <v>1031099</v>
      </c>
      <c r="B21" s="91" t="s">
        <v>1359</v>
      </c>
      <c r="C21" s="85"/>
    </row>
    <row r="22" spans="1:3" ht="21" customHeight="1">
      <c r="A22" s="83">
        <v>103109998</v>
      </c>
      <c r="B22" s="91" t="s">
        <v>1360</v>
      </c>
      <c r="C22" s="85"/>
    </row>
    <row r="23" spans="1:3" ht="21" customHeight="1">
      <c r="A23" s="83">
        <v>103109999</v>
      </c>
      <c r="B23" s="83" t="s">
        <v>1359</v>
      </c>
      <c r="C23" s="85"/>
    </row>
    <row r="24" spans="1:3" ht="21" customHeight="1">
      <c r="A24" s="86"/>
      <c r="B24" s="85"/>
      <c r="C24" s="85"/>
    </row>
    <row r="25" spans="1:3" ht="21" customHeight="1">
      <c r="A25" s="86"/>
      <c r="B25" s="83" t="s">
        <v>1361</v>
      </c>
      <c r="C25" s="86"/>
    </row>
    <row r="26" spans="1:3" ht="21" customHeight="1">
      <c r="A26" s="86"/>
      <c r="B26" s="85" t="s">
        <v>1362</v>
      </c>
      <c r="C26" s="86"/>
    </row>
    <row r="27" spans="1:3" ht="21" customHeight="1">
      <c r="A27" s="86"/>
      <c r="B27" s="87" t="s">
        <v>1363</v>
      </c>
      <c r="C27" s="86"/>
    </row>
    <row r="28" spans="1:3" ht="21" customHeight="1">
      <c r="A28" s="86"/>
      <c r="B28" s="87"/>
      <c r="C28" s="86"/>
    </row>
    <row r="29" spans="1:3" ht="21" customHeight="1">
      <c r="A29" s="89"/>
      <c r="B29" s="90" t="s">
        <v>1364</v>
      </c>
      <c r="C29" s="89">
        <f>C5+C27+C25+C26</f>
        <v>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双清区财政局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ASD</cp:lastModifiedBy>
  <cp:lastPrinted>2017-12-15T08:54:43Z</cp:lastPrinted>
  <dcterms:created xsi:type="dcterms:W3CDTF">2011-02-23T20:09:36Z</dcterms:created>
  <dcterms:modified xsi:type="dcterms:W3CDTF">2023-05-25T07:32:35Z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632A1390CCB44A3F9A955074381742E6</vt:lpwstr>
  </property>
</Properties>
</file>